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Q:\LISG\Resources\UIB Dashboards\ADA Excel Sheets\"/>
    </mc:Choice>
  </mc:AlternateContent>
  <xr:revisionPtr revIDLastSave="0" documentId="13_ncr:1_{BE4B2883-778E-442A-9C74-C8F8F04B8C8A}" xr6:coauthVersionLast="47" xr6:coauthVersionMax="47" xr10:uidLastSave="{00000000-0000-0000-0000-000000000000}"/>
  <bookViews>
    <workbookView xWindow="20170" yWindow="-7450" windowWidth="28800" windowHeight="15500" tabRatio="904" xr2:uid="{00000000-000D-0000-FFFF-FFFF00000000}"/>
  </bookViews>
  <sheets>
    <sheet name="Definitions" sheetId="2" r:id="rId1"/>
    <sheet name=" Claims Filed" sheetId="14" r:id="rId2"/>
    <sheet name="Claims Paid" sheetId="13" r:id="rId3"/>
    <sheet name="Benefits Paid" sheetId="7" r:id="rId4"/>
    <sheet name=" Ineligible Claims" sheetId="8" r:id="rId5"/>
    <sheet name="Claimants Pending EDD Action" sheetId="11" r:id="rId6"/>
    <sheet name="Waiting for Claimant Certificat" sheetId="12" r:id="rId7"/>
  </sheets>
  <definedNames>
    <definedName name="_xlnm._FilterDatabase" localSheetId="4" hidden="1">' Ineligible Claims'!$A$6:$J$133</definedName>
    <definedName name="_xlnm._FilterDatabase" localSheetId="5" hidden="1">'Claimants Pending EDD Action'!$A$6:$B$6</definedName>
    <definedName name="_xlnm._FilterDatabase" localSheetId="6" hidden="1">'Waiting for Claimant Certificat'!$A$6:$D$6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3" i="11" l="1"/>
  <c r="C115" i="12"/>
  <c r="D115" i="12"/>
  <c r="C133" i="11"/>
  <c r="I133" i="8"/>
  <c r="J133" i="8"/>
  <c r="G182" i="7"/>
  <c r="H182" i="7"/>
  <c r="C133" i="13"/>
  <c r="D133" i="13"/>
  <c r="O182" i="14"/>
  <c r="P182" i="14"/>
  <c r="D132" i="11"/>
  <c r="C114" i="12"/>
  <c r="D114" i="12"/>
  <c r="C132" i="11"/>
  <c r="I132" i="8"/>
  <c r="J132" i="8"/>
  <c r="G181" i="7"/>
  <c r="H181" i="7"/>
  <c r="C132" i="13"/>
  <c r="D132" i="13"/>
  <c r="O181" i="14"/>
  <c r="P181" i="14"/>
  <c r="D131" i="11"/>
  <c r="C131" i="13"/>
  <c r="D131" i="13"/>
  <c r="C113" i="12"/>
  <c r="D113" i="12"/>
  <c r="C131" i="11"/>
  <c r="I131" i="8"/>
  <c r="J131" i="8"/>
  <c r="G180" i="7"/>
  <c r="H180" i="7"/>
  <c r="O180" i="14"/>
  <c r="P180" i="14"/>
  <c r="C112" i="12"/>
  <c r="D112" i="12"/>
  <c r="D130" i="11"/>
  <c r="C130" i="11" l="1"/>
  <c r="I130" i="8"/>
  <c r="J130" i="8"/>
  <c r="G179" i="7"/>
  <c r="H179" i="7"/>
  <c r="D130" i="13"/>
  <c r="C130" i="13"/>
  <c r="O179" i="14"/>
  <c r="P179" i="14"/>
  <c r="C111" i="12"/>
  <c r="D111" i="12"/>
  <c r="D129" i="11"/>
  <c r="C129" i="11"/>
  <c r="I129" i="8"/>
  <c r="J129" i="8"/>
  <c r="G178" i="7"/>
  <c r="H178" i="7"/>
  <c r="C129" i="13"/>
  <c r="D129" i="13"/>
  <c r="O178" i="14"/>
  <c r="P178" i="14"/>
  <c r="C110" i="12"/>
  <c r="D110" i="12"/>
  <c r="D128" i="11"/>
  <c r="C128" i="11"/>
  <c r="I128" i="8"/>
  <c r="J128" i="8"/>
  <c r="G177" i="7"/>
  <c r="H177" i="7"/>
  <c r="C128" i="13"/>
  <c r="D128" i="13"/>
  <c r="O177" i="14"/>
  <c r="P177" i="14"/>
  <c r="C109" i="12"/>
  <c r="D109" i="12"/>
  <c r="D126" i="11"/>
  <c r="D127" i="11"/>
  <c r="C127" i="11"/>
  <c r="I127" i="8"/>
  <c r="J127" i="8"/>
  <c r="D127" i="13"/>
  <c r="G176" i="7"/>
  <c r="H176" i="7"/>
  <c r="C127" i="13"/>
  <c r="O176" i="14"/>
  <c r="P176" i="14"/>
  <c r="D125" i="11"/>
  <c r="C108" i="12"/>
  <c r="D108" i="12"/>
  <c r="C126" i="11"/>
  <c r="I126" i="8"/>
  <c r="J126" i="8"/>
  <c r="G175" i="7"/>
  <c r="H175" i="7"/>
  <c r="C126" i="13"/>
  <c r="D126" i="13"/>
  <c r="O175" i="14"/>
  <c r="P175" i="14"/>
  <c r="C107" i="12"/>
  <c r="D107" i="12"/>
  <c r="C125" i="11"/>
  <c r="I125" i="8"/>
  <c r="J125" i="8"/>
  <c r="G174" i="7"/>
  <c r="H174" i="7"/>
  <c r="C125" i="13"/>
  <c r="D125" i="13"/>
  <c r="O174" i="14"/>
  <c r="P174" i="14"/>
  <c r="C106" i="12"/>
  <c r="D106" i="12"/>
  <c r="D124" i="11"/>
  <c r="C124" i="11"/>
  <c r="I124" i="8"/>
  <c r="J124" i="8"/>
  <c r="G173" i="7"/>
  <c r="H173" i="7"/>
  <c r="C124" i="13"/>
  <c r="D124" i="13"/>
  <c r="O173" i="14"/>
  <c r="P173" i="14"/>
  <c r="C105" i="12"/>
  <c r="D105" i="12"/>
  <c r="D123" i="11"/>
  <c r="C123" i="11"/>
  <c r="I123" i="8"/>
  <c r="J123" i="8"/>
  <c r="G172" i="7"/>
  <c r="H172" i="7"/>
  <c r="C123" i="13"/>
  <c r="D123" i="13"/>
  <c r="O172" i="14"/>
  <c r="P172" i="14"/>
  <c r="O171" i="14"/>
  <c r="P171" i="14"/>
  <c r="C122" i="13"/>
  <c r="D122" i="13"/>
  <c r="G171" i="7"/>
  <c r="H171" i="7"/>
  <c r="I122" i="8"/>
  <c r="J122" i="8"/>
  <c r="D109" i="11"/>
  <c r="D110" i="11"/>
  <c r="D111" i="11"/>
  <c r="D112" i="11"/>
  <c r="D113" i="11"/>
  <c r="D114" i="11"/>
  <c r="D115" i="11"/>
  <c r="D116" i="11"/>
  <c r="D117" i="11"/>
  <c r="D118" i="11"/>
  <c r="D119" i="11"/>
  <c r="D120" i="11"/>
  <c r="D121" i="11"/>
  <c r="D122" i="11"/>
  <c r="C122" i="11"/>
  <c r="C104" i="12"/>
  <c r="D104" i="12"/>
  <c r="C103" i="12"/>
  <c r="D103" i="12"/>
  <c r="C121" i="11"/>
  <c r="I121" i="8"/>
  <c r="J121" i="8"/>
  <c r="G170" i="7"/>
  <c r="H170" i="7"/>
  <c r="C121" i="13"/>
  <c r="D121" i="13"/>
  <c r="O170" i="14"/>
  <c r="P170" i="14"/>
  <c r="C102" i="12"/>
  <c r="D102" i="12"/>
  <c r="C120" i="11"/>
  <c r="I120" i="8"/>
  <c r="J120" i="8"/>
  <c r="G169" i="7"/>
  <c r="H169" i="7"/>
  <c r="C120" i="13"/>
  <c r="D120" i="13"/>
  <c r="O169" i="14"/>
  <c r="P169" i="14"/>
  <c r="C101" i="12" l="1"/>
  <c r="D101" i="12"/>
  <c r="C119" i="11"/>
  <c r="I119" i="8"/>
  <c r="J119" i="8"/>
  <c r="G168" i="7"/>
  <c r="H168" i="7"/>
  <c r="C119" i="13"/>
  <c r="D119" i="13"/>
  <c r="O168" i="14"/>
  <c r="P168" i="14"/>
  <c r="C100" i="12"/>
  <c r="D100" i="12"/>
  <c r="C118" i="11"/>
  <c r="I118" i="8"/>
  <c r="J118" i="8"/>
  <c r="G167" i="7"/>
  <c r="H167" i="7"/>
  <c r="C118" i="13"/>
  <c r="D118" i="13"/>
  <c r="O167" i="14"/>
  <c r="P167" i="14"/>
  <c r="C99" i="12" l="1"/>
  <c r="D99" i="12"/>
  <c r="C117" i="11"/>
  <c r="I117" i="8"/>
  <c r="J117" i="8"/>
  <c r="G166" i="7"/>
  <c r="H166" i="7"/>
  <c r="C117" i="13"/>
  <c r="D117" i="13"/>
  <c r="O166" i="14"/>
  <c r="P166" i="14"/>
  <c r="C98" i="12"/>
  <c r="D98" i="12"/>
  <c r="C116" i="11"/>
  <c r="I116" i="8"/>
  <c r="J116" i="8"/>
  <c r="G165" i="7"/>
  <c r="H165" i="7"/>
  <c r="C116" i="13"/>
  <c r="D116" i="13"/>
  <c r="O165" i="14"/>
  <c r="P165" i="14"/>
  <c r="C97" i="12"/>
  <c r="D97" i="12"/>
  <c r="C115" i="11"/>
  <c r="I115" i="8"/>
  <c r="J115" i="8"/>
  <c r="G164" i="7"/>
  <c r="H164" i="7"/>
  <c r="C115" i="13"/>
  <c r="D115" i="13"/>
  <c r="O164" i="14"/>
  <c r="P164" i="14"/>
  <c r="D96" i="12"/>
  <c r="C96" i="12"/>
  <c r="C114" i="11"/>
  <c r="I114" i="8"/>
  <c r="J114" i="8"/>
  <c r="G163" i="7"/>
  <c r="H163" i="7"/>
  <c r="C114" i="13"/>
  <c r="D114" i="13"/>
  <c r="O163" i="14"/>
  <c r="P163" i="14"/>
  <c r="C95" i="12"/>
  <c r="D95" i="12"/>
  <c r="C113" i="11"/>
  <c r="I113" i="8"/>
  <c r="J113" i="8"/>
  <c r="G162" i="7"/>
  <c r="H162" i="7"/>
  <c r="C113" i="13"/>
  <c r="D113" i="13"/>
  <c r="O162" i="14"/>
  <c r="P162" i="14"/>
  <c r="C94" i="12"/>
  <c r="D94" i="12"/>
  <c r="C112" i="11"/>
  <c r="I112" i="8"/>
  <c r="J112" i="8"/>
  <c r="G161" i="7"/>
  <c r="H161" i="7"/>
  <c r="D112" i="13"/>
  <c r="C112" i="13"/>
  <c r="O161" i="14"/>
  <c r="P161" i="14"/>
  <c r="C93" i="12"/>
  <c r="D93" i="12"/>
  <c r="C111" i="11"/>
  <c r="I111" i="8"/>
  <c r="J111" i="8"/>
  <c r="G160" i="7"/>
  <c r="H160" i="7"/>
  <c r="C111" i="13"/>
  <c r="D111" i="13"/>
  <c r="O160" i="14"/>
  <c r="P160" i="14"/>
  <c r="C92" i="12"/>
  <c r="D92" i="12"/>
  <c r="C110" i="11"/>
  <c r="I110" i="8"/>
  <c r="J110" i="8"/>
  <c r="H159" i="7"/>
  <c r="G159" i="7"/>
  <c r="D110" i="13"/>
  <c r="C110" i="13"/>
  <c r="O159" i="14"/>
  <c r="P159" i="14"/>
  <c r="C91" i="12"/>
  <c r="D91" i="12"/>
  <c r="C109" i="11"/>
  <c r="I109" i="8"/>
  <c r="J109" i="8"/>
  <c r="G158" i="7"/>
  <c r="H158" i="7"/>
  <c r="C109" i="13"/>
  <c r="D109" i="13"/>
  <c r="O158" i="14"/>
  <c r="P158" i="14"/>
  <c r="C90" i="12"/>
  <c r="D90" i="12"/>
  <c r="D108" i="11"/>
  <c r="C108" i="11"/>
  <c r="I108" i="8"/>
  <c r="J108" i="8"/>
  <c r="G157" i="7"/>
  <c r="H157" i="7"/>
  <c r="C108" i="13"/>
  <c r="D108" i="13"/>
  <c r="O157" i="14"/>
  <c r="P157" i="14"/>
  <c r="C89" i="12"/>
  <c r="D89" i="12"/>
  <c r="D107" i="11"/>
  <c r="C107" i="11"/>
  <c r="I107" i="8"/>
  <c r="J107" i="8"/>
  <c r="G156" i="7"/>
  <c r="H156" i="7"/>
  <c r="D107" i="13"/>
  <c r="C107" i="13"/>
  <c r="O156" i="14"/>
  <c r="P156" i="14"/>
  <c r="C88" i="12"/>
  <c r="D88" i="12"/>
  <c r="D106" i="11"/>
  <c r="C106" i="11"/>
  <c r="I106" i="8"/>
  <c r="J106" i="8"/>
  <c r="G155" i="7"/>
  <c r="H155" i="7"/>
  <c r="C106" i="13"/>
  <c r="D106" i="13"/>
  <c r="O155" i="14"/>
  <c r="P155" i="14"/>
  <c r="C87" i="12" l="1"/>
  <c r="D87" i="12"/>
  <c r="D105" i="11"/>
  <c r="D104" i="11"/>
  <c r="C105" i="11"/>
  <c r="I105" i="8"/>
  <c r="J105" i="8"/>
  <c r="G154" i="7"/>
  <c r="H154" i="7"/>
  <c r="C105" i="13"/>
  <c r="D105" i="13"/>
  <c r="O154" i="14"/>
  <c r="P154" i="14"/>
  <c r="D86" i="12" l="1"/>
  <c r="C86" i="12"/>
  <c r="C104" i="11"/>
  <c r="I104" i="8"/>
  <c r="J104" i="8"/>
  <c r="G153" i="7"/>
  <c r="H153" i="7"/>
  <c r="D104" i="13"/>
  <c r="C104" i="13"/>
  <c r="O153" i="14"/>
  <c r="P153" i="14"/>
  <c r="C85" i="12" l="1"/>
  <c r="D85" i="12"/>
  <c r="D103" i="11"/>
  <c r="C103" i="11"/>
  <c r="I103" i="8"/>
  <c r="J103" i="8"/>
  <c r="G152" i="7"/>
  <c r="H152" i="7"/>
  <c r="C103" i="13"/>
  <c r="D103" i="13"/>
  <c r="O152" i="14"/>
  <c r="P152" i="14"/>
  <c r="D102" i="13" l="1"/>
  <c r="D100" i="11"/>
  <c r="D101" i="11"/>
  <c r="D102" i="11"/>
  <c r="C84" i="12"/>
  <c r="D84" i="12"/>
  <c r="C102" i="11"/>
  <c r="I102" i="8"/>
  <c r="J102" i="8"/>
  <c r="H151" i="7"/>
  <c r="G151" i="7"/>
  <c r="C102" i="13"/>
  <c r="O151" i="14"/>
  <c r="P151" i="14"/>
  <c r="C83" i="12" l="1"/>
  <c r="D83" i="12"/>
  <c r="C101" i="11"/>
  <c r="I101" i="8"/>
  <c r="J101" i="8"/>
  <c r="G150" i="7"/>
  <c r="H150" i="7"/>
  <c r="C101" i="13"/>
  <c r="D101" i="13"/>
  <c r="O150" i="14"/>
  <c r="P150" i="14"/>
  <c r="O148" i="14" l="1"/>
  <c r="O149" i="14"/>
  <c r="P148" i="14"/>
  <c r="P149" i="14"/>
  <c r="D99" i="13"/>
  <c r="D100" i="13"/>
  <c r="C99" i="13"/>
  <c r="C100" i="13"/>
  <c r="H147" i="7"/>
  <c r="H148" i="7"/>
  <c r="H149" i="7"/>
  <c r="G148" i="7"/>
  <c r="G149" i="7"/>
  <c r="I99" i="8"/>
  <c r="I100" i="8"/>
  <c r="J99" i="8"/>
  <c r="J100" i="8"/>
  <c r="D98" i="11"/>
  <c r="D99" i="11"/>
  <c r="C99" i="11"/>
  <c r="C100" i="11"/>
  <c r="C81" i="12"/>
  <c r="C82" i="12"/>
  <c r="D81" i="12"/>
  <c r="D82" i="12"/>
  <c r="C80" i="12" l="1"/>
  <c r="D80" i="12"/>
  <c r="D97" i="11"/>
  <c r="C98" i="11"/>
  <c r="I98" i="8"/>
  <c r="J98" i="8"/>
  <c r="G147" i="7"/>
  <c r="C98" i="13"/>
  <c r="D98" i="13"/>
  <c r="O147" i="14"/>
  <c r="P147" i="14"/>
  <c r="D79" i="12" l="1"/>
  <c r="C79" i="12"/>
  <c r="C97" i="11"/>
  <c r="I97" i="8"/>
  <c r="J97" i="8"/>
  <c r="H146" i="7"/>
  <c r="G146" i="7"/>
  <c r="D97" i="13"/>
  <c r="C97" i="13"/>
  <c r="O146" i="14"/>
  <c r="P146" i="14"/>
  <c r="D78" i="12" l="1"/>
  <c r="D94" i="11"/>
  <c r="D95" i="11"/>
  <c r="D96" i="11"/>
  <c r="O145" i="14"/>
  <c r="P145" i="14"/>
  <c r="D96" i="13"/>
  <c r="C96" i="13"/>
  <c r="H145" i="7"/>
  <c r="G145" i="7"/>
  <c r="I96" i="8"/>
  <c r="J96" i="8"/>
  <c r="C96" i="11"/>
  <c r="C78" i="12"/>
  <c r="C77" i="12" l="1"/>
  <c r="D77" i="12"/>
  <c r="C95" i="11"/>
  <c r="I95" i="8"/>
  <c r="J95" i="8"/>
  <c r="G144" i="7"/>
  <c r="H144" i="7"/>
  <c r="C95" i="13"/>
  <c r="D95" i="13"/>
  <c r="O144" i="14"/>
  <c r="P144" i="14"/>
  <c r="C76" i="12" l="1"/>
  <c r="D76" i="12"/>
  <c r="C94" i="11"/>
  <c r="I94" i="8"/>
  <c r="J94" i="8"/>
  <c r="H143" i="7"/>
  <c r="G143" i="7"/>
  <c r="D94" i="13"/>
  <c r="C94" i="13"/>
  <c r="O143" i="14"/>
  <c r="P143" i="14"/>
  <c r="C75" i="12" l="1"/>
  <c r="D75" i="12"/>
  <c r="D93" i="11"/>
  <c r="C93" i="11"/>
  <c r="I93" i="8"/>
  <c r="J93" i="8"/>
  <c r="G142" i="7"/>
  <c r="H142" i="7"/>
  <c r="C93" i="13"/>
  <c r="D93" i="13"/>
  <c r="O142" i="14"/>
  <c r="P142" i="14"/>
  <c r="D92" i="11" l="1"/>
  <c r="D92" i="13"/>
  <c r="O141" i="14"/>
  <c r="P141" i="14"/>
  <c r="C92" i="13"/>
  <c r="H141" i="7"/>
  <c r="G141" i="7"/>
  <c r="I92" i="8"/>
  <c r="J92" i="8"/>
  <c r="C92" i="11"/>
  <c r="D74" i="12"/>
  <c r="C74" i="12"/>
  <c r="C73" i="12" l="1"/>
  <c r="D73" i="12"/>
  <c r="D91" i="11"/>
  <c r="C91" i="11"/>
  <c r="I91" i="8"/>
  <c r="J91" i="8"/>
  <c r="G140" i="7"/>
  <c r="H140" i="7"/>
  <c r="C91" i="13"/>
  <c r="D91" i="13"/>
  <c r="O140" i="14"/>
  <c r="P140" i="14"/>
  <c r="C72" i="12" l="1"/>
  <c r="D72" i="12"/>
  <c r="D90" i="11"/>
  <c r="C90" i="11"/>
  <c r="I90" i="8"/>
  <c r="J90" i="8"/>
  <c r="G139" i="7"/>
  <c r="H139" i="7"/>
  <c r="C90" i="13"/>
  <c r="D90" i="13"/>
  <c r="O139" i="14"/>
  <c r="P139" i="14"/>
  <c r="D71" i="12" l="1"/>
  <c r="C71" i="12"/>
  <c r="D88" i="11"/>
  <c r="D89" i="11"/>
  <c r="C89" i="11"/>
  <c r="I89" i="8"/>
  <c r="J89" i="8"/>
  <c r="H138" i="7"/>
  <c r="G138" i="7"/>
  <c r="D89" i="13"/>
  <c r="C89" i="13"/>
  <c r="P138" i="14"/>
  <c r="O138" i="14"/>
  <c r="C70" i="12" l="1"/>
  <c r="D70" i="12"/>
  <c r="C88" i="11"/>
  <c r="I88" i="8"/>
  <c r="J88" i="8"/>
  <c r="G137" i="7"/>
  <c r="H137" i="7"/>
  <c r="C88" i="13"/>
  <c r="D88" i="13"/>
  <c r="O137" i="14"/>
  <c r="P137" i="14"/>
  <c r="O136" i="14" l="1"/>
  <c r="P136" i="14"/>
  <c r="D87" i="13"/>
  <c r="C87" i="13"/>
  <c r="G136" i="7"/>
  <c r="H136" i="7"/>
  <c r="I87" i="8"/>
  <c r="J87" i="8"/>
  <c r="D87" i="11"/>
  <c r="C87" i="11"/>
  <c r="C69" i="12"/>
  <c r="D69" i="12"/>
  <c r="C68" i="12" l="1"/>
  <c r="D68" i="12"/>
  <c r="D86" i="11"/>
  <c r="C86" i="11"/>
  <c r="I86" i="8"/>
  <c r="J86" i="8"/>
  <c r="G135" i="7"/>
  <c r="H135" i="7"/>
  <c r="C86" i="13"/>
  <c r="D86" i="13"/>
  <c r="O135" i="14"/>
  <c r="P135" i="14"/>
  <c r="D85" i="11" l="1"/>
  <c r="C67" i="12" l="1"/>
  <c r="D67" i="12"/>
  <c r="C85" i="11"/>
  <c r="I85" i="8"/>
  <c r="J85" i="8"/>
  <c r="G134" i="7"/>
  <c r="H134" i="7"/>
  <c r="C85" i="13"/>
  <c r="D85" i="13"/>
  <c r="O134" i="14"/>
  <c r="P134" i="14"/>
  <c r="C66" i="12" l="1"/>
  <c r="D66" i="12"/>
  <c r="D84" i="11"/>
  <c r="D83" i="11"/>
  <c r="C84" i="11"/>
  <c r="I84" i="8"/>
  <c r="J84" i="8"/>
  <c r="G133" i="7"/>
  <c r="H133" i="7"/>
  <c r="C84" i="13"/>
  <c r="D84" i="13"/>
  <c r="O133" i="14"/>
  <c r="P133" i="14"/>
  <c r="C65" i="12" l="1"/>
  <c r="D65" i="12"/>
  <c r="C83" i="11"/>
  <c r="I83" i="8"/>
  <c r="J83" i="8"/>
  <c r="G132" i="7"/>
  <c r="H132" i="7"/>
  <c r="C83" i="13"/>
  <c r="D83" i="13"/>
  <c r="O132" i="14"/>
  <c r="P132" i="14"/>
  <c r="C64" i="12" l="1"/>
  <c r="D64" i="12"/>
  <c r="D82" i="11"/>
  <c r="C82" i="11"/>
  <c r="I82" i="8"/>
  <c r="J82" i="8"/>
  <c r="H131" i="7"/>
  <c r="H130" i="7"/>
  <c r="G131" i="7"/>
  <c r="D82" i="13"/>
  <c r="C82" i="13"/>
  <c r="O131" i="14"/>
  <c r="P131" i="14"/>
  <c r="C63" i="12" l="1"/>
  <c r="D63" i="12"/>
  <c r="D79" i="11"/>
  <c r="D80" i="11"/>
  <c r="D81" i="11"/>
  <c r="C81" i="11"/>
  <c r="I81" i="8"/>
  <c r="J81" i="8"/>
  <c r="G130" i="7"/>
  <c r="C81" i="13"/>
  <c r="D81" i="13"/>
  <c r="O130" i="14"/>
  <c r="P130" i="14"/>
  <c r="D62" i="12" l="1"/>
  <c r="C62" i="12"/>
  <c r="C80" i="11"/>
  <c r="I80" i="8"/>
  <c r="J80" i="8"/>
  <c r="H129" i="7"/>
  <c r="G129" i="7"/>
  <c r="D80" i="13"/>
  <c r="C80" i="13"/>
  <c r="P129" i="14"/>
  <c r="O129" i="14"/>
  <c r="C61" i="12" l="1"/>
  <c r="D61" i="12"/>
  <c r="C79" i="11"/>
  <c r="I79" i="8"/>
  <c r="J79" i="8"/>
  <c r="G128" i="7"/>
  <c r="H128" i="7"/>
  <c r="C79" i="13"/>
  <c r="D79" i="13"/>
  <c r="O128" i="14"/>
  <c r="P128" i="14"/>
  <c r="D77" i="13" l="1"/>
  <c r="D78" i="13"/>
  <c r="D77" i="11"/>
  <c r="D78" i="11"/>
  <c r="C60" i="12"/>
  <c r="D60" i="12"/>
  <c r="C78" i="11"/>
  <c r="I78" i="8"/>
  <c r="J78" i="8"/>
  <c r="H127" i="7"/>
  <c r="G127" i="7"/>
  <c r="G125" i="7"/>
  <c r="G126" i="7"/>
  <c r="C78" i="13"/>
  <c r="O127" i="14"/>
  <c r="P127" i="14"/>
  <c r="C59" i="12" l="1"/>
  <c r="D59" i="12"/>
  <c r="D76" i="11"/>
  <c r="C77" i="11"/>
  <c r="I77" i="8"/>
  <c r="J77" i="8"/>
  <c r="H126" i="7"/>
  <c r="C77" i="13"/>
  <c r="O126" i="14"/>
  <c r="P126" i="14"/>
  <c r="C58" i="12" l="1"/>
  <c r="D58" i="12"/>
  <c r="D75" i="11"/>
  <c r="C76" i="11"/>
  <c r="I76" i="8"/>
  <c r="J76" i="8"/>
  <c r="H124" i="7"/>
  <c r="H125" i="7"/>
  <c r="D76" i="13"/>
  <c r="C76" i="13"/>
  <c r="O125" i="14"/>
  <c r="P125" i="14"/>
  <c r="C57" i="12" l="1"/>
  <c r="D57" i="12"/>
  <c r="D74" i="11"/>
  <c r="D73" i="11"/>
  <c r="C75" i="11"/>
  <c r="I75" i="8"/>
  <c r="J75" i="8"/>
  <c r="G124" i="7"/>
  <c r="C75" i="13"/>
  <c r="D75" i="13"/>
  <c r="O124" i="14"/>
  <c r="P124" i="14"/>
  <c r="C56" i="12" l="1"/>
  <c r="D56" i="12"/>
  <c r="C74" i="11" l="1"/>
  <c r="I74" i="8"/>
  <c r="J74" i="8"/>
  <c r="G123" i="7"/>
  <c r="H123" i="7"/>
  <c r="C74" i="13"/>
  <c r="D74" i="13"/>
  <c r="O123" i="14"/>
  <c r="P123" i="14"/>
  <c r="C55" i="12" l="1"/>
  <c r="D55" i="12"/>
  <c r="D72" i="11"/>
  <c r="C73" i="11"/>
  <c r="J73" i="8"/>
  <c r="I73" i="8"/>
  <c r="H121" i="7"/>
  <c r="H122" i="7"/>
  <c r="G122" i="7"/>
  <c r="C73" i="13"/>
  <c r="D73" i="13"/>
  <c r="O122" i="14"/>
  <c r="P122" i="14"/>
  <c r="C54" i="12" l="1"/>
  <c r="D54" i="12"/>
  <c r="D71" i="11"/>
  <c r="D70" i="11"/>
  <c r="C72" i="11"/>
  <c r="I72" i="8"/>
  <c r="J72" i="8"/>
  <c r="G121" i="7"/>
  <c r="C72" i="13"/>
  <c r="D72" i="13"/>
  <c r="O121" i="14"/>
  <c r="P121" i="14"/>
  <c r="D69" i="11" l="1"/>
  <c r="D68" i="11"/>
  <c r="D67" i="11"/>
  <c r="D66" i="11"/>
  <c r="D65" i="11"/>
  <c r="D64" i="11"/>
  <c r="D63" i="11"/>
  <c r="C53" i="12" l="1"/>
  <c r="D53" i="12"/>
  <c r="C71" i="11"/>
  <c r="I71" i="8"/>
  <c r="J71" i="8"/>
  <c r="G120" i="7"/>
  <c r="H120" i="7"/>
  <c r="D70" i="13"/>
  <c r="D71" i="13"/>
  <c r="C71" i="13"/>
  <c r="O120" i="14"/>
  <c r="P120" i="14"/>
  <c r="C52" i="12" l="1"/>
  <c r="D52" i="12"/>
  <c r="D61" i="11"/>
  <c r="D62" i="11"/>
  <c r="C70" i="11"/>
  <c r="I70" i="8"/>
  <c r="J70" i="8"/>
  <c r="G119" i="7"/>
  <c r="H119" i="7"/>
  <c r="C70" i="13"/>
  <c r="O119" i="14"/>
  <c r="P119" i="14"/>
  <c r="C51" i="12" l="1"/>
  <c r="D51" i="12"/>
  <c r="D60" i="11"/>
  <c r="C69" i="11"/>
  <c r="I69" i="8"/>
  <c r="J69" i="8"/>
  <c r="G118" i="7"/>
  <c r="H118" i="7"/>
  <c r="C69" i="13"/>
  <c r="D69" i="13"/>
  <c r="O118" i="14"/>
  <c r="P118" i="14"/>
  <c r="C50" i="12" l="1"/>
  <c r="D50" i="12"/>
  <c r="C68" i="11"/>
  <c r="D66" i="13"/>
  <c r="D67" i="13"/>
  <c r="D68" i="13"/>
  <c r="I68" i="8"/>
  <c r="J68" i="8"/>
  <c r="G117" i="7"/>
  <c r="H117" i="7"/>
  <c r="C68" i="13"/>
  <c r="O117" i="14"/>
  <c r="P117" i="14"/>
  <c r="C49" i="12" l="1"/>
  <c r="D49" i="12"/>
  <c r="C67" i="11"/>
  <c r="I67" i="8"/>
  <c r="J67" i="8"/>
  <c r="G116" i="7"/>
  <c r="H116" i="7"/>
  <c r="C67" i="13"/>
  <c r="O116" i="14"/>
  <c r="P116" i="14"/>
  <c r="C47" i="12" l="1"/>
  <c r="C48" i="12"/>
  <c r="D47" i="12"/>
  <c r="D48" i="12"/>
  <c r="C65" i="11"/>
  <c r="C66" i="11"/>
  <c r="I65" i="8"/>
  <c r="I66" i="8"/>
  <c r="J65" i="8"/>
  <c r="J66" i="8"/>
  <c r="G114" i="7"/>
  <c r="G115" i="7"/>
  <c r="H114" i="7"/>
  <c r="H115" i="7"/>
  <c r="C65" i="13"/>
  <c r="C66" i="13"/>
  <c r="D65" i="13"/>
  <c r="O115" i="14"/>
  <c r="P115" i="14"/>
  <c r="O114" i="14"/>
  <c r="P114" i="14"/>
  <c r="C46" i="12" l="1"/>
  <c r="D46" i="12"/>
  <c r="C64" i="11"/>
  <c r="I64" i="8"/>
  <c r="J64" i="8"/>
  <c r="G113" i="7"/>
  <c r="H113" i="7"/>
  <c r="C64" i="13"/>
  <c r="D64" i="13"/>
  <c r="O113" i="14"/>
  <c r="P113" i="14"/>
  <c r="C45" i="12" l="1"/>
  <c r="D45" i="12"/>
  <c r="C63" i="11"/>
  <c r="I63" i="8"/>
  <c r="J63" i="8"/>
  <c r="G112" i="7"/>
  <c r="H112" i="7"/>
  <c r="C63" i="13"/>
  <c r="D63" i="13"/>
  <c r="O112" i="14"/>
  <c r="P112" i="14"/>
  <c r="C44" i="12" l="1"/>
  <c r="D44" i="12"/>
  <c r="C62" i="11"/>
  <c r="I62" i="8"/>
  <c r="J62" i="8"/>
  <c r="G111" i="7"/>
  <c r="H111" i="7"/>
  <c r="D62" i="13"/>
  <c r="C62" i="13"/>
  <c r="O111" i="14"/>
  <c r="P111" i="14"/>
  <c r="C43" i="12" l="1"/>
  <c r="D43" i="12"/>
  <c r="D56" i="11"/>
  <c r="D57" i="11"/>
  <c r="D58" i="11"/>
  <c r="D59" i="11"/>
  <c r="C61" i="11"/>
  <c r="I61" i="8"/>
  <c r="J61" i="8"/>
  <c r="G110" i="7"/>
  <c r="H110" i="7"/>
  <c r="C61" i="13"/>
  <c r="D61" i="13"/>
  <c r="O110" i="14"/>
  <c r="P110" i="14"/>
  <c r="C42" i="12" l="1"/>
  <c r="D42" i="12"/>
  <c r="C60" i="11"/>
  <c r="I60" i="8"/>
  <c r="J60" i="8"/>
  <c r="G109" i="7"/>
  <c r="H109" i="7"/>
  <c r="D59" i="13"/>
  <c r="D60" i="13"/>
  <c r="C60" i="13"/>
  <c r="O109" i="14"/>
  <c r="P109" i="14"/>
  <c r="C41" i="12" l="1"/>
  <c r="D41" i="12"/>
  <c r="C59" i="11"/>
  <c r="I59" i="8"/>
  <c r="J59" i="8"/>
  <c r="G108" i="7"/>
  <c r="H108" i="7"/>
  <c r="C59" i="13"/>
  <c r="O108" i="14"/>
  <c r="P108" i="14"/>
  <c r="D55" i="11" l="1"/>
  <c r="C40" i="12"/>
  <c r="D40" i="12"/>
  <c r="C58" i="11"/>
  <c r="I58" i="8"/>
  <c r="J58" i="8"/>
  <c r="G107" i="7"/>
  <c r="H107" i="7"/>
  <c r="C58" i="13"/>
  <c r="D58" i="13"/>
  <c r="O107" i="14"/>
  <c r="P107" i="14"/>
  <c r="C39" i="12" l="1"/>
  <c r="D39" i="12"/>
  <c r="C57" i="11"/>
  <c r="I57" i="8"/>
  <c r="J57" i="8"/>
  <c r="G106" i="7"/>
  <c r="H106" i="7"/>
  <c r="C57" i="13"/>
  <c r="D57" i="13"/>
  <c r="O106" i="14"/>
  <c r="P106" i="14"/>
  <c r="D53" i="11" l="1"/>
  <c r="D54" i="11"/>
  <c r="C38" i="12" l="1"/>
  <c r="D38" i="12"/>
  <c r="C56" i="11"/>
  <c r="I56" i="8"/>
  <c r="J56" i="8"/>
  <c r="G105" i="7"/>
  <c r="H105" i="7"/>
  <c r="C56" i="13"/>
  <c r="D56" i="13"/>
  <c r="O105" i="14"/>
  <c r="P105" i="14"/>
  <c r="C37" i="12" l="1"/>
  <c r="D37" i="12"/>
  <c r="C55" i="11"/>
  <c r="I55" i="8"/>
  <c r="J55" i="8"/>
  <c r="G104" i="7"/>
  <c r="H104" i="7"/>
  <c r="C55" i="13"/>
  <c r="D55" i="13"/>
  <c r="O104" i="14"/>
  <c r="P104" i="14"/>
  <c r="D8" i="11" l="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C36" i="12" l="1"/>
  <c r="D36" i="12"/>
  <c r="C54" i="11"/>
  <c r="I54" i="8"/>
  <c r="J54" i="8"/>
  <c r="G103" i="7"/>
  <c r="H103" i="7"/>
  <c r="C54" i="13"/>
  <c r="D54" i="13"/>
  <c r="O103" i="14"/>
  <c r="P103" i="14"/>
  <c r="C35" i="12" l="1"/>
  <c r="D35" i="12"/>
  <c r="C53" i="11"/>
  <c r="I53" i="8"/>
  <c r="J53" i="8"/>
  <c r="G102" i="7"/>
  <c r="H102" i="7"/>
  <c r="C53" i="13"/>
  <c r="D53" i="13"/>
  <c r="O102" i="14"/>
  <c r="P102" i="14"/>
  <c r="C34" i="12" l="1"/>
  <c r="D34" i="12"/>
  <c r="C52" i="11"/>
  <c r="I52" i="8"/>
  <c r="J52" i="8"/>
  <c r="G101" i="7"/>
  <c r="H101" i="7"/>
  <c r="C52" i="13"/>
  <c r="D52" i="13"/>
  <c r="O101" i="14"/>
  <c r="P101" i="14"/>
  <c r="C33" i="12" l="1"/>
  <c r="D33" i="12"/>
  <c r="C51" i="11"/>
  <c r="I51" i="8"/>
  <c r="J51" i="8"/>
  <c r="G100" i="7"/>
  <c r="H100" i="7"/>
  <c r="C51" i="13"/>
  <c r="D51" i="13"/>
  <c r="O100" i="14"/>
  <c r="P100" i="14"/>
  <c r="C32" i="12" l="1"/>
  <c r="D32" i="12"/>
  <c r="C50" i="11"/>
  <c r="I50" i="8"/>
  <c r="J50" i="8"/>
  <c r="G99" i="7"/>
  <c r="H99" i="7"/>
  <c r="C50" i="13"/>
  <c r="D50" i="13"/>
  <c r="O99" i="14"/>
  <c r="P99" i="14"/>
  <c r="C31" i="12" l="1"/>
  <c r="D31" i="12"/>
  <c r="C49" i="11"/>
  <c r="I49" i="8"/>
  <c r="J49" i="8"/>
  <c r="G98" i="7"/>
  <c r="H98" i="7"/>
  <c r="C49" i="13"/>
  <c r="D49" i="13"/>
  <c r="O98" i="14"/>
  <c r="P98" i="14"/>
  <c r="O96" i="14" l="1"/>
  <c r="O97" i="14"/>
  <c r="P96" i="14"/>
  <c r="P97" i="14"/>
  <c r="C47" i="13"/>
  <c r="C48" i="13"/>
  <c r="D47" i="13"/>
  <c r="D48" i="13"/>
  <c r="G96" i="7"/>
  <c r="G97" i="7"/>
  <c r="H96" i="7"/>
  <c r="H97" i="7"/>
  <c r="I47" i="8"/>
  <c r="I48" i="8"/>
  <c r="J47" i="8"/>
  <c r="J48" i="8"/>
  <c r="C47" i="11"/>
  <c r="C48" i="11"/>
  <c r="C29" i="12"/>
  <c r="C30" i="12"/>
  <c r="D29" i="12"/>
  <c r="D30" i="12"/>
  <c r="C28" i="12" l="1"/>
  <c r="D28" i="12"/>
  <c r="C46" i="11"/>
  <c r="I46" i="8"/>
  <c r="J46" i="8"/>
  <c r="G95" i="7"/>
  <c r="H95" i="7"/>
  <c r="C46" i="13"/>
  <c r="D46" i="13"/>
  <c r="O95" i="14"/>
  <c r="P95" i="14"/>
  <c r="C27" i="12" l="1"/>
  <c r="D27" i="12"/>
  <c r="C25" i="12"/>
  <c r="C26" i="12"/>
  <c r="D25" i="12"/>
  <c r="D26" i="12"/>
  <c r="C45" i="11"/>
  <c r="I45" i="8"/>
  <c r="J45" i="8"/>
  <c r="G94" i="7"/>
  <c r="H94" i="7"/>
  <c r="C45" i="13"/>
  <c r="D45" i="13"/>
  <c r="O94" i="14"/>
  <c r="P94" i="14"/>
  <c r="C24" i="12" l="1"/>
  <c r="D24" i="12"/>
  <c r="C44" i="11"/>
  <c r="I44" i="8"/>
  <c r="J44" i="8"/>
  <c r="G93" i="7"/>
  <c r="H93" i="7"/>
  <c r="C44" i="13"/>
  <c r="D44" i="13"/>
  <c r="O93" i="14"/>
  <c r="P93" i="14"/>
  <c r="C23" i="12" l="1"/>
  <c r="D23" i="12"/>
  <c r="C43" i="11"/>
  <c r="I43" i="8"/>
  <c r="J43" i="8"/>
  <c r="G92" i="7"/>
  <c r="H92" i="7"/>
  <c r="C43" i="13"/>
  <c r="D43" i="13"/>
  <c r="O92" i="14"/>
  <c r="P92" i="14"/>
  <c r="C22" i="12" l="1"/>
  <c r="D22" i="12"/>
  <c r="C42" i="11"/>
  <c r="I42" i="8"/>
  <c r="J42" i="8"/>
  <c r="G91" i="7"/>
  <c r="H91" i="7"/>
  <c r="C42" i="13"/>
  <c r="D42" i="13"/>
  <c r="O91" i="14"/>
  <c r="P91" i="14"/>
  <c r="C21" i="12" l="1"/>
  <c r="D21" i="12"/>
  <c r="C41" i="11"/>
  <c r="I41" i="8"/>
  <c r="J41" i="8"/>
  <c r="G90" i="7"/>
  <c r="H90" i="7"/>
  <c r="C41" i="13"/>
  <c r="D41" i="13"/>
  <c r="O90" i="14"/>
  <c r="P90" i="14"/>
  <c r="C20" i="12" l="1"/>
  <c r="D20" i="12"/>
  <c r="C40" i="11"/>
  <c r="I40" i="8"/>
  <c r="J40" i="8"/>
  <c r="G89" i="7"/>
  <c r="H89" i="7"/>
  <c r="C40" i="13"/>
  <c r="D40" i="13"/>
  <c r="O89" i="14"/>
  <c r="P89" i="14"/>
  <c r="C19" i="12" l="1"/>
  <c r="D19" i="12"/>
  <c r="C39" i="11"/>
  <c r="I39" i="8"/>
  <c r="J39" i="8"/>
  <c r="G88" i="7"/>
  <c r="H88" i="7"/>
  <c r="C39" i="13"/>
  <c r="D39" i="13"/>
  <c r="O88" i="14"/>
  <c r="P88" i="14"/>
  <c r="C18" i="12" l="1"/>
  <c r="D18" i="12"/>
  <c r="C38" i="11"/>
  <c r="I38" i="8"/>
  <c r="J38" i="8"/>
  <c r="G87" i="7"/>
  <c r="H87" i="7"/>
  <c r="C38" i="13"/>
  <c r="D38" i="13"/>
  <c r="O87" i="14"/>
  <c r="P87" i="14"/>
  <c r="C17" i="12" l="1"/>
  <c r="D17" i="12"/>
  <c r="C37" i="11"/>
  <c r="I37" i="8"/>
  <c r="J37" i="8"/>
  <c r="G86" i="7"/>
  <c r="H86" i="7"/>
  <c r="C37" i="13"/>
  <c r="D37" i="13"/>
  <c r="O86" i="14"/>
  <c r="P86" i="14"/>
  <c r="C16" i="12" l="1"/>
  <c r="D16" i="12"/>
  <c r="C36" i="11"/>
  <c r="J36" i="8"/>
  <c r="I36" i="8"/>
  <c r="G85" i="7"/>
  <c r="H85" i="7"/>
  <c r="C36" i="13"/>
  <c r="D36" i="13"/>
  <c r="O85" i="14"/>
  <c r="P85" i="14"/>
  <c r="C15" i="12" l="1"/>
  <c r="D15" i="12"/>
  <c r="C35" i="11"/>
  <c r="I35" i="8"/>
  <c r="J35" i="8"/>
  <c r="G84" i="7"/>
  <c r="H84" i="7"/>
  <c r="C35" i="13"/>
  <c r="D35" i="13"/>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9" i="14"/>
  <c r="P10" i="14"/>
  <c r="O84"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P8" i="14"/>
  <c r="A34" i="14"/>
  <c r="C14" i="12" l="1"/>
  <c r="D14" i="12"/>
  <c r="C34" i="11"/>
  <c r="I34" i="8"/>
  <c r="J34" i="8"/>
  <c r="G83" i="7"/>
  <c r="H83" i="7"/>
  <c r="C34" i="13"/>
  <c r="D34" i="13"/>
  <c r="C13" i="12" l="1"/>
  <c r="D13" i="12"/>
  <c r="C33" i="11"/>
  <c r="I33" i="8"/>
  <c r="J33" i="8"/>
  <c r="G82" i="7"/>
  <c r="H82" i="7"/>
  <c r="C33" i="13"/>
  <c r="D33" i="13"/>
  <c r="C12" i="12" l="1"/>
  <c r="D12" i="12"/>
  <c r="C32" i="11"/>
  <c r="I32" i="8"/>
  <c r="J32" i="8"/>
  <c r="G81" i="7"/>
  <c r="H81" i="7"/>
  <c r="C32" i="13"/>
  <c r="D32" i="13"/>
  <c r="C11" i="12" l="1"/>
  <c r="D11" i="12"/>
  <c r="C31" i="11"/>
  <c r="I31" i="8"/>
  <c r="J31" i="8"/>
  <c r="G80" i="7"/>
  <c r="H80" i="7"/>
  <c r="C31" i="13"/>
  <c r="D31" i="13"/>
  <c r="C10" i="12" l="1"/>
  <c r="D10" i="12"/>
  <c r="C30" i="11"/>
  <c r="I30" i="8"/>
  <c r="J30" i="8"/>
  <c r="G79" i="7"/>
  <c r="H79" i="7"/>
  <c r="C30" i="13"/>
  <c r="D30" i="13"/>
  <c r="C9" i="12" l="1"/>
  <c r="D9" i="12"/>
  <c r="C29" i="11"/>
  <c r="I29" i="8"/>
  <c r="J29" i="8"/>
  <c r="G78" i="7"/>
  <c r="H78" i="7"/>
  <c r="C29" i="13"/>
  <c r="D29" i="13"/>
  <c r="C8" i="12" l="1"/>
  <c r="D8" i="12"/>
  <c r="C28" i="11"/>
  <c r="I28" i="8"/>
  <c r="J28" i="8"/>
  <c r="G77" i="7"/>
  <c r="H77" i="7"/>
  <c r="C28" i="13"/>
  <c r="D28" i="13"/>
  <c r="C27" i="11" l="1"/>
  <c r="G76" i="7"/>
  <c r="H76" i="7"/>
  <c r="I27" i="8"/>
  <c r="J27" i="8"/>
  <c r="C27" i="13"/>
  <c r="D27" i="13"/>
  <c r="C26" i="11" l="1"/>
  <c r="I26" i="8"/>
  <c r="J26" i="8"/>
  <c r="G75" i="7"/>
  <c r="H75" i="7"/>
  <c r="C26" i="13"/>
  <c r="D26" i="13"/>
  <c r="C25" i="11" l="1"/>
  <c r="I25" i="8"/>
  <c r="J25" i="8"/>
  <c r="G74" i="7"/>
  <c r="H74" i="7"/>
  <c r="C25" i="13"/>
  <c r="D25" i="13"/>
  <c r="C24" i="11" l="1"/>
  <c r="I24" i="8"/>
  <c r="J24" i="8"/>
  <c r="G73" i="7"/>
  <c r="H73" i="7"/>
  <c r="C24" i="13"/>
  <c r="D24" i="13"/>
  <c r="C23" i="11" l="1"/>
  <c r="I23" i="8"/>
  <c r="J23" i="8"/>
  <c r="G72" i="7"/>
  <c r="H72" i="7"/>
  <c r="C23" i="13"/>
  <c r="D23" i="13"/>
  <c r="C22" i="11" l="1"/>
  <c r="I22" i="8"/>
  <c r="J22" i="8"/>
  <c r="G71" i="7"/>
  <c r="H71" i="7"/>
  <c r="C22" i="13"/>
  <c r="D22" i="13"/>
  <c r="C21" i="11" l="1"/>
  <c r="I21" i="8"/>
  <c r="J21" i="8"/>
  <c r="G70" i="7"/>
  <c r="H70" i="7"/>
  <c r="C21" i="13"/>
  <c r="D21" i="13"/>
  <c r="J17" i="8" l="1"/>
  <c r="J18" i="8"/>
  <c r="J19" i="8"/>
  <c r="J20" i="8"/>
  <c r="C20" i="11" l="1"/>
  <c r="I20" i="8"/>
  <c r="G69" i="7"/>
  <c r="H69" i="7"/>
  <c r="C20" i="13"/>
  <c r="D20" i="13"/>
  <c r="C19" i="11" l="1"/>
  <c r="I19" i="8"/>
  <c r="C19" i="13"/>
  <c r="D19" i="13"/>
  <c r="G68" i="7"/>
  <c r="H68" i="7"/>
  <c r="I18" i="8" l="1"/>
  <c r="C18" i="11" l="1"/>
  <c r="G67" i="7"/>
  <c r="H67" i="7"/>
  <c r="C18" i="13"/>
  <c r="D18" i="13"/>
  <c r="C17" i="11" l="1"/>
  <c r="I17" i="8" l="1"/>
  <c r="G66" i="7"/>
  <c r="H66" i="7"/>
  <c r="C17" i="13"/>
  <c r="D17" i="13"/>
  <c r="C16" i="11" l="1"/>
  <c r="I16" i="8"/>
  <c r="J16" i="8"/>
  <c r="G65" i="7"/>
  <c r="H65" i="7"/>
  <c r="C16" i="13"/>
  <c r="D16" i="13"/>
  <c r="C15" i="11" l="1"/>
  <c r="I15" i="8"/>
  <c r="J15" i="8"/>
  <c r="G64" i="7"/>
  <c r="H64" i="7"/>
  <c r="C15" i="13"/>
  <c r="D15" i="13"/>
  <c r="C14" i="11" l="1"/>
  <c r="I14" i="8"/>
  <c r="J14" i="8"/>
  <c r="G63" i="7"/>
  <c r="H63" i="7"/>
  <c r="C14" i="13"/>
  <c r="D14" i="13"/>
  <c r="C13" i="11" l="1"/>
  <c r="I13" i="8"/>
  <c r="J13" i="8"/>
  <c r="G62" i="7"/>
  <c r="H62" i="7"/>
  <c r="C13" i="13"/>
  <c r="D13" i="13"/>
  <c r="C12" i="11" l="1"/>
  <c r="I12" i="8"/>
  <c r="J12" i="8"/>
  <c r="G61" i="7"/>
  <c r="H61" i="7"/>
  <c r="C12" i="13"/>
  <c r="D12" i="13"/>
  <c r="C11" i="11" l="1"/>
  <c r="I11" i="8"/>
  <c r="J11" i="8"/>
  <c r="G60" i="7"/>
  <c r="H60" i="7"/>
  <c r="C11" i="13"/>
  <c r="D11" i="13"/>
  <c r="C10" i="11" l="1"/>
  <c r="I10" i="8"/>
  <c r="J10" i="8"/>
  <c r="G59" i="7"/>
  <c r="H59" i="7"/>
  <c r="C10" i="13"/>
  <c r="D10" i="13"/>
  <c r="C9" i="11" l="1"/>
  <c r="I9" i="8"/>
  <c r="J9" i="8"/>
  <c r="G9" i="7"/>
  <c r="H9" i="7"/>
  <c r="C9" i="13"/>
  <c r="D9" i="13"/>
  <c r="H58" i="7" l="1"/>
  <c r="G58" i="7"/>
  <c r="F7" i="8" l="1"/>
  <c r="I8" i="8" l="1"/>
  <c r="J8" i="8"/>
  <c r="H57" i="7"/>
  <c r="G57" i="7"/>
  <c r="D8" i="13"/>
  <c r="C8" i="13"/>
  <c r="C8" i="11"/>
  <c r="H49" i="7" l="1"/>
  <c r="H50" i="7"/>
  <c r="H51" i="7"/>
  <c r="H52" i="7"/>
  <c r="H53" i="7"/>
  <c r="H54" i="7"/>
  <c r="H55" i="7"/>
  <c r="H56" i="7"/>
  <c r="G49" i="7"/>
  <c r="G50" i="7"/>
  <c r="G51" i="7"/>
  <c r="G52" i="7"/>
  <c r="G53" i="7"/>
  <c r="G54" i="7"/>
  <c r="G55" i="7"/>
  <c r="G56" i="7"/>
  <c r="G48" i="7" l="1"/>
  <c r="H48" i="7"/>
  <c r="G47" i="7" l="1"/>
  <c r="H47" i="7"/>
  <c r="H44" i="7" l="1"/>
  <c r="H45" i="7"/>
  <c r="H46" i="7"/>
  <c r="G44" i="7"/>
  <c r="G45" i="7"/>
  <c r="G46" i="7"/>
  <c r="H43" i="7" l="1"/>
  <c r="G43" i="7"/>
  <c r="G41" i="7" l="1"/>
  <c r="H41" i="7"/>
  <c r="G42" i="7"/>
  <c r="H42" i="7"/>
  <c r="H40" i="7" l="1"/>
  <c r="G40" i="7"/>
  <c r="G19" i="7"/>
  <c r="G13" i="7"/>
  <c r="G22" i="7"/>
  <c r="G29" i="7"/>
  <c r="H39" i="7"/>
  <c r="H33" i="7"/>
  <c r="H11" i="7"/>
  <c r="G15" i="7"/>
  <c r="H36" i="7"/>
  <c r="G18" i="7"/>
  <c r="H8" i="7"/>
  <c r="H24" i="7"/>
  <c r="H25" i="7"/>
  <c r="G34" i="7"/>
  <c r="G26" i="7"/>
  <c r="H35" i="7"/>
  <c r="G36" i="7"/>
  <c r="H26" i="7"/>
  <c r="H34" i="7"/>
  <c r="G10" i="7"/>
  <c r="G25" i="7"/>
  <c r="H27" i="7"/>
  <c r="G35" i="7"/>
  <c r="H10" i="7"/>
  <c r="H18" i="7"/>
  <c r="G17" i="7"/>
  <c r="G37" i="7"/>
  <c r="G11" i="7"/>
  <c r="G20" i="7"/>
  <c r="G27" i="7"/>
  <c r="G23" i="7"/>
  <c r="H31" i="7"/>
  <c r="H20" i="7"/>
  <c r="G31" i="7"/>
  <c r="G33" i="7"/>
  <c r="G8" i="7"/>
  <c r="H15" i="7"/>
  <c r="H23" i="7"/>
  <c r="H13" i="7"/>
  <c r="H29" i="7"/>
  <c r="G39" i="7"/>
  <c r="H16" i="7"/>
  <c r="H12" i="7"/>
  <c r="H28" i="7"/>
  <c r="G12" i="7"/>
  <c r="H22" i="7"/>
  <c r="G28" i="7"/>
  <c r="G32" i="7"/>
  <c r="H37" i="7"/>
  <c r="G21" i="7"/>
  <c r="G30" i="7"/>
  <c r="G38" i="7"/>
  <c r="H14" i="7"/>
  <c r="H17" i="7"/>
  <c r="H19" i="7"/>
  <c r="H21" i="7"/>
  <c r="H30" i="7"/>
  <c r="H32" i="7"/>
  <c r="H38" i="7"/>
  <c r="G14" i="7"/>
  <c r="G16" i="7"/>
  <c r="G24" i="7"/>
  <c r="A38" i="7"/>
  <c r="A39" i="7" s="1"/>
  <c r="A40" i="7" s="1"/>
  <c r="A41" i="7" s="1"/>
  <c r="A42" i="7" s="1"/>
  <c r="A43" i="7" s="1"/>
  <c r="A34" i="7"/>
</calcChain>
</file>

<file path=xl/sharedStrings.xml><?xml version="1.0" encoding="utf-8"?>
<sst xmlns="http://schemas.openxmlformats.org/spreadsheetml/2006/main" count="187" uniqueCount="137">
  <si>
    <t>Regular</t>
  </si>
  <si>
    <t>PUA</t>
  </si>
  <si>
    <t>PEUC</t>
  </si>
  <si>
    <t>FED ED</t>
  </si>
  <si>
    <t>Definition</t>
  </si>
  <si>
    <t>Benefits Paid</t>
  </si>
  <si>
    <t>Term</t>
  </si>
  <si>
    <t>Week Ending Date</t>
  </si>
  <si>
    <t>Percentage Change from Previous Week Ending Date</t>
  </si>
  <si>
    <t>Change from Previous Week Ending Date</t>
  </si>
  <si>
    <t>Week Ending Date (Bi-Weekly)</t>
  </si>
  <si>
    <t>Change from Previous Biweekly Ending Date</t>
  </si>
  <si>
    <t>Percentage Change from Previous Biweekly Ending Date</t>
  </si>
  <si>
    <t>Pending Identity Verification</t>
  </si>
  <si>
    <t>Verifying Wages for the claim</t>
  </si>
  <si>
    <t>Paid w/in 1 Week</t>
  </si>
  <si>
    <t>Paid w/in 2 Weeks</t>
  </si>
  <si>
    <t>Paid w/in 3 Weeks</t>
  </si>
  <si>
    <t>Paid w/in +3 Weeks</t>
  </si>
  <si>
    <t>Paid w/in 1 Week Percentage</t>
  </si>
  <si>
    <t xml:space="preserve">Paid w/in 2 Weeks </t>
  </si>
  <si>
    <t>Paid w/in 2 Weeks Percentage</t>
  </si>
  <si>
    <t>Paid w/in 3 Weeks Percentage</t>
  </si>
  <si>
    <t>Paid w/in +3 Weeks Percentage</t>
  </si>
  <si>
    <t>Identity Not Confirmed
 Percentage</t>
  </si>
  <si>
    <t>Regular UI</t>
  </si>
  <si>
    <t>Regular UI $ Amount</t>
  </si>
  <si>
    <t xml:space="preserve">Weekly $ amount of Regular UI benefit payments. </t>
  </si>
  <si>
    <t>PUA $ Amount</t>
  </si>
  <si>
    <t>Weekly $ amount of PUA benefit payments.</t>
  </si>
  <si>
    <t>PEUC $ Amount</t>
  </si>
  <si>
    <t>Weekly $ amount of PEUC benefit payments.</t>
  </si>
  <si>
    <t>FED ED $ Amount</t>
  </si>
  <si>
    <t xml:space="preserve">Pending Application Processing </t>
  </si>
  <si>
    <t>Resolving Eligibility Issues</t>
  </si>
  <si>
    <t xml:space="preserve">Pandemic Unemployment Assistance (PUA) </t>
  </si>
  <si>
    <t>Pandemic Emergency Unemployment Compensation (PEUC)</t>
  </si>
  <si>
    <t xml:space="preserve">Federal-State Extended Duration (FED-ED) </t>
  </si>
  <si>
    <t>FED-ED provides eligible claimants an extension up to 20 weeks of additional benefits for people who used all of their unemployment benefits during a period of high unemployment.</t>
  </si>
  <si>
    <t>Total $ Amount</t>
  </si>
  <si>
    <t xml:space="preserve"> Ineligible Claims</t>
  </si>
  <si>
    <t>Claims Ineligible</t>
  </si>
  <si>
    <t>Claimants waiting beyond 3 weeks for EDD to determine eligibility for first benefit payment.</t>
  </si>
  <si>
    <t>Identity Not Confirmed (UI+PUA)</t>
  </si>
  <si>
    <t>Source: Employment Development Department</t>
  </si>
  <si>
    <t xml:space="preserve"> Claims Paid</t>
  </si>
  <si>
    <t xml:space="preserve"> Benefits Paid</t>
  </si>
  <si>
    <t>No Data</t>
  </si>
  <si>
    <t xml:space="preserve">CALIFORNIA UNEMPLOYMENT INSURANCE (UI) CLAIMS DATA DASHBOARD </t>
  </si>
  <si>
    <t>Claims Filed</t>
  </si>
  <si>
    <t>Total Claims Filed</t>
  </si>
  <si>
    <t>Insufficient Earnings (UI)</t>
  </si>
  <si>
    <t>Did Not Meet Eligibility Requirements (UI+PUA)</t>
  </si>
  <si>
    <t>Adjusting Start Date or Benefits on the Claim</t>
  </si>
  <si>
    <t xml:space="preserve">Applications filed by the EDD including reopened claims. For example, when the claimant returns to work but then later comes back to collect benefits on their initial claim. </t>
  </si>
  <si>
    <t>These claims are based on wages earned from employers covered by the California Unemployment Insurance (UI) Code and paid from the UI fund. The claim is based on California wages paid in specific quarters.</t>
  </si>
  <si>
    <t>PUA helps unemployed Californians directly impacted by the pandemic and who are not usually eligible for regular Unemployment Insurance (UI) benefits. This includes business owners, self-employed workers, independent contractors, and those with a limited work history who are out of business or have significantly reduced their services as a direct result of the pandemic. The PUA was implemented in California on April 28, 2020.</t>
  </si>
  <si>
    <t>PEUC is a federal extension for people who have used all benefits available in their regular Unemployment Insurance (UI) claim.</t>
  </si>
  <si>
    <t>A sum of Regular UI, PUA, PEUC, and FED-ED initial claims</t>
  </si>
  <si>
    <t>The number of claims in which a first payment was paid within one week of the EDD receiving a certification verifying eligibility from the claimant.</t>
  </si>
  <si>
    <t xml:space="preserve">The number of claims in which a first payment was paid within two weeks of the EDD receiving a certification verifying eligibility from the claimant. </t>
  </si>
  <si>
    <t xml:space="preserve">The number of claims in which a first payment was paid within three weeks of the EDD receiving a certification verifying eligibility from the claimant. </t>
  </si>
  <si>
    <t xml:space="preserve">The number of claims in which a first payment was paid over three weeks of the EDD receiving a certification verifying eligibility from the claimant. </t>
  </si>
  <si>
    <t xml:space="preserve">Total benefits including first benefit payments and continued claims bi-weekly payments, along with additional federal stimulus payments. </t>
  </si>
  <si>
    <t>Weekly &amp; amount of FED-ED benefit payments.</t>
  </si>
  <si>
    <t xml:space="preserve">A sum of Regular UI, PUA, PEUC, FED-ED and DUA benefits paid. </t>
  </si>
  <si>
    <t>Total claims where the claimant was found disqualified from collecting benefits for having insufficient earnings, identity not confirmed, or did not meet eligibility requirements.</t>
  </si>
  <si>
    <t>Represents claimants with established claims but the EDD doesn’t have enough in employer-reported wages to support eligibility for payment, and the claimant has not provided any further record of wages to consider for eligibility.</t>
  </si>
  <si>
    <t xml:space="preserve">A claimant was found ineligible for benefits due to not meeting the UI program eligibility requirements. A claimant may have multiple nonmonetary determination issues associated to their claim depending on the complexity of their situation and separation from employment reason. </t>
  </si>
  <si>
    <t>Represents claimants that are found ineligible due to the failure to respond to the Department’s request for identity documentation, or failure to provide legible or sufficient documentation.</t>
  </si>
  <si>
    <t>Total number of individuals that have not received their first payment or have received at least one payment but are waiting more than 21 days for EDD processing of further payment or disqualification.</t>
  </si>
  <si>
    <t>UI Online applications received that are pending EDD staff review to file the claim</t>
  </si>
  <si>
    <t>Claimants who have received at least one payment and were put into the Identity Verification process for continued benefits.</t>
  </si>
  <si>
    <t>Claims pending EDD work to add or remove verified wages that fund the claim.</t>
  </si>
  <si>
    <t xml:space="preserve">Claim filed but pending a resolution of other eligibility issues based upon information provided by the claimant.  For example, claimants state they were fired, quit, or were not able and available for work. </t>
  </si>
  <si>
    <t>Claims with an open request to change the claim start date or benefit amount.</t>
  </si>
  <si>
    <t xml:space="preserve">Certification received but pending a resolution of other eligibility issues based upon information provided by the claimant.  For example, claimants were not able and available for work or did not provide their weekly earnings. </t>
  </si>
  <si>
    <t>Did Not Meet Eligibility Requirements Disqualification
 Percentage</t>
  </si>
  <si>
    <t>Insufficient Earnings
 Percentage</t>
  </si>
  <si>
    <t xml:space="preserve"> Initial Claims Pending EDD Action Beyond 3 Weeks</t>
  </si>
  <si>
    <t>Continued Claims Pending EDD Action Beyond 3 Weeks</t>
  </si>
  <si>
    <t xml:space="preserve">CALIFORNIA UNEMPLOYMENT INSURANCE (UI) Claims DATA DASHBOARD </t>
  </si>
  <si>
    <t xml:space="preserve">Initial Claims Pending Application Processing </t>
  </si>
  <si>
    <t>Initial Claims Pending Identity Verification</t>
  </si>
  <si>
    <t>Initial Claims Verifying Wages for the claim</t>
  </si>
  <si>
    <t>Initial Claims Resolving Eligibility Issues</t>
  </si>
  <si>
    <t>Continued Claims Adjusting Start Date or Benefits on the Claim</t>
  </si>
  <si>
    <t>Continued Claims  Pending Identity Verification</t>
  </si>
  <si>
    <t>Continued Claims Resolving Eligibility Issues</t>
  </si>
  <si>
    <t>Waiting for Claimant Certification</t>
  </si>
  <si>
    <t>After July 23, 2021 the Conditional Payment Program began paying claimants pending more than two weeks as EDD continues work to determine eligibility after a conditional payment. EDD is exploring new ways to report information about this program.</t>
  </si>
  <si>
    <t>Phone calls entering the UI call centers</t>
  </si>
  <si>
    <t>Total inbound calls received from customers within the prior one week period of the report date. This does not represent unique customers due to multiple attempts to contact the centers.</t>
  </si>
  <si>
    <t>Unique callers</t>
  </si>
  <si>
    <t>Total inbound calls received from unique customers within the prior one week period of the report date.</t>
  </si>
  <si>
    <t>Phone calls answered by staff</t>
  </si>
  <si>
    <t>Total calls answered by agents within the prior one week period of the report date.</t>
  </si>
  <si>
    <t>Claims Paid</t>
  </si>
  <si>
    <t xml:space="preserve">The number of claimants who are within the 30 day requirement to certify for benefits. Claimants have 30 days to submit their eligibility certification for first payment, otherwise their claim becomes inactive. </t>
  </si>
  <si>
    <t>First payment made to any new regular UI, PEUC, FED-ED, and PUA claim.</t>
  </si>
  <si>
    <t>Claimants Pending EDD Action Beyond 3 Weeks</t>
  </si>
  <si>
    <t>New Regular UI Claims</t>
  </si>
  <si>
    <t>Reopened Existing UI Claims</t>
  </si>
  <si>
    <t>New PUA Claims</t>
  </si>
  <si>
    <t>Reopened Existing PUA Claims</t>
  </si>
  <si>
    <t>New PEUC Claims</t>
  </si>
  <si>
    <t>Reopened PEUC Claims</t>
  </si>
  <si>
    <t>New Fed-ED Claims</t>
  </si>
  <si>
    <t>Reopened Fed-ED Claims</t>
  </si>
  <si>
    <t xml:space="preserve">Claims Paid Percent </t>
  </si>
  <si>
    <t>Backlog of Claims Past 21 Days Pending EDD Action</t>
  </si>
  <si>
    <t>Over 30 days Waiting for Claimant Certification</t>
  </si>
  <si>
    <t>Within 30 days Waiting for Claimant Certification</t>
  </si>
  <si>
    <t>A new claim opened by a newly unemployed individual, or an individual who has earned enough in wages from an employer (not self-employment wages) and there is a gap from their previous claim’s Benefit Year End and now qualifies for a new one.</t>
  </si>
  <si>
    <t>Claims that are reopened when there is a break in certifying for benefits. For example when the claimant may return to work but becomes unemployed again and comes back to collect on their unexpired initial claim.</t>
  </si>
  <si>
    <t>A new claim opened by a newly unemployed individual that doesn’t qualify for regular UI, PEUC or FED-ED extension benefits (i.e. self-employment, does not have sufficient work history).</t>
  </si>
  <si>
    <t>Claims that are reopened when there is a break in certifying for benefits. For example when the claimant may return to work but becomes unemployed again and comes back to collect on their unexpired initial PUA claim.</t>
  </si>
  <si>
    <t xml:space="preserve">A regular UI claim that exhausted and meets the criteria under the Continued Assistance Act to continue collecting unemployment compensation. </t>
  </si>
  <si>
    <t>Claims that are reopened whose regular UI claim exhausted and meets the criteria under the Continued Assistance Act or meets the criteria for the American Rescue Plan Act to continue collecting unemployment compensation and had a break in certifying for benefits.</t>
  </si>
  <si>
    <t>A regular UI claim that exhausted and meets the criteria under the Continued Assistance Act or American Rescue Plan Act to continue collecting unemployment compensation when the state meets the criteria for the extended benefit period.</t>
  </si>
  <si>
    <t>Claims that are reopened whose regular UI claim exhausted and meets the criteria under the Continued Assistance Act or American Rescue Plan Act to continue collecting unemployment compensation when the state meets the criteria for the extended benefit period and had a break in certifying for benefits.</t>
  </si>
  <si>
    <t>Sum of payments for each respective program</t>
  </si>
  <si>
    <t>Pending claimant submission of their first bi-weekly certification before eligibility for payment can be determined. The effective date of the claimant's available week's is more than 30 days to the current date.</t>
  </si>
  <si>
    <t>The number of claimants who are within the 30 day requirement to certify for benefits. Claimants have 30 days to submit their eligibility certification for first payment, otherwise their claim becomes inactive and can be reopened later. 90 percent of the data before July 10, 2021 reflected claimants that did not certify by the 30 day deadline and were inactive. Reopened claims are reported on the "Claims Filed" tab.</t>
  </si>
  <si>
    <t>PUA New Claims</t>
  </si>
  <si>
    <t>PEUC New Claims</t>
  </si>
  <si>
    <t>Total PEUC</t>
  </si>
  <si>
    <t>FEDED New Claims</t>
  </si>
  <si>
    <t>Regular New Claims</t>
  </si>
  <si>
    <t>Regular Reopened Claims</t>
  </si>
  <si>
    <t xml:space="preserve">Total Regular </t>
  </si>
  <si>
    <t>PUA Reopened Claims</t>
  </si>
  <si>
    <t>Total PUA</t>
  </si>
  <si>
    <t>PEUC Reopened Claims</t>
  </si>
  <si>
    <t>FEDED Reopened Claims</t>
  </si>
  <si>
    <t>Total FEDED</t>
  </si>
  <si>
    <t>Published: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</si>
</sst>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 &quot;M&quot;"/>
    <numFmt numFmtId="165" formatCode="&quot;+&quot;\ #,###,###;&quot;-&quot;\ #,###,###\ "/>
    <numFmt numFmtId="166" formatCode="&quot;+&quot;#0.0%;&quot;-&quot;#0.0%\ "/>
    <numFmt numFmtId="167" formatCode="&quot;+&quot;&quot;$&quot;#,###,,\ &quot;M&quot;;&quot;-&quot;&quot;$&quot;#,###,,\ &quot;M&quot;"/>
    <numFmt numFmtId="168" formatCode="0.0%"/>
    <numFmt numFmtId="169" formatCode="_(* #,##0_);_(* \(#,##0\);_(* &quot;-&quot;??_);_(@_)"/>
  </numFmts>
  <fonts count="61" x14ac:knownFonts="1">
    <font>
      <sz val="11"/>
      <color theme="1"/>
      <name val="Calibri"/>
      <family val="2"/>
      <scheme val="minor"/>
    </font>
    <font>
      <sz val="11"/>
      <color theme="1"/>
      <name val="Calibri"/>
      <family val="2"/>
      <scheme val="minor"/>
    </font>
    <font>
      <b/>
      <sz val="15"/>
      <color theme="3"/>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5"/>
      <color theme="1"/>
      <name val="Calibri"/>
      <family val="2"/>
      <scheme val="minor"/>
    </font>
    <font>
      <sz val="12"/>
      <color theme="0"/>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rgb="FFFFFFFF"/>
      <name val="Calibri"/>
      <family val="2"/>
      <scheme val="minor"/>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12"/>
      <color theme="1"/>
      <name val="Calibri"/>
      <family val="2"/>
      <scheme val="minor"/>
    </font>
    <font>
      <sz val="12"/>
      <color rgb="FF000000"/>
      <name val="Calibri"/>
      <family val="2"/>
    </font>
    <font>
      <sz val="8"/>
      <name val="Calibri"/>
      <family val="2"/>
      <scheme val="minor"/>
    </font>
    <font>
      <sz val="12"/>
      <color theme="1"/>
      <name val="Calibri"/>
      <family val="2"/>
      <scheme val="minor"/>
    </font>
    <font>
      <sz val="12"/>
      <color theme="1"/>
      <name val="Calibri"/>
      <scheme val="minor"/>
    </font>
    <font>
      <sz val="12"/>
      <color rgb="FF000000"/>
      <name val="Calibri"/>
    </font>
  </fonts>
  <fills count="3">
    <fill>
      <patternFill patternType="none"/>
    </fill>
    <fill>
      <patternFill patternType="gray125"/>
    </fill>
    <fill>
      <patternFill patternType="solid">
        <fgColor theme="4" tint="-0.249977111117893"/>
        <bgColor indexed="64"/>
      </patternFill>
    </fill>
  </fills>
  <borders count="12">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right/>
      <top/>
      <bottom style="thick">
        <color theme="4"/>
      </bottom>
      <diagonal/>
    </border>
    <border>
      <left style="thin">
        <color theme="4" tint="-0.249977111117893"/>
      </left>
      <right style="thin">
        <color theme="4" tint="-0.249977111117893"/>
      </right>
      <top/>
      <bottom style="thin">
        <color rgb="FF2F75B5"/>
      </bottom>
      <diagonal/>
    </border>
  </borders>
  <cellStyleXfs count="5">
    <xf numFmtId="0" fontId="0" fillId="0" borderId="0"/>
    <xf numFmtId="0" fontId="1" fillId="0" borderId="0"/>
    <xf numFmtId="43" fontId="1" fillId="0" borderId="0" applyFont="0" applyFill="0" applyBorder="0" applyAlignment="0" applyProtection="0"/>
    <xf numFmtId="0" fontId="2" fillId="0" borderId="10" applyNumberFormat="0" applyFill="0" applyAlignment="0" applyProtection="0"/>
    <xf numFmtId="44" fontId="1" fillId="0" borderId="0" applyFont="0" applyFill="0" applyBorder="0" applyAlignment="0" applyProtection="0"/>
  </cellStyleXfs>
  <cellXfs count="625">
    <xf numFmtId="0" fontId="0" fillId="0" borderId="0" xfId="0"/>
    <xf numFmtId="169" fontId="2" fillId="0" borderId="10" xfId="3" applyNumberFormat="1" applyFont="1" applyFill="1" applyAlignment="1">
      <alignment horizontal="left"/>
    </xf>
    <xf numFmtId="0" fontId="3" fillId="0" borderId="0" xfId="0" applyFont="1"/>
    <xf numFmtId="0" fontId="4" fillId="0" borderId="0" xfId="0" applyFont="1" applyAlignment="1">
      <alignment horizontal="left"/>
    </xf>
    <xf numFmtId="169" fontId="4" fillId="0" borderId="0" xfId="2" applyNumberFormat="1" applyFont="1" applyFill="1" applyAlignment="1">
      <alignment horizontal="center"/>
    </xf>
    <xf numFmtId="0" fontId="4" fillId="0" borderId="0" xfId="0" applyFont="1" applyAlignment="1">
      <alignment horizontal="center"/>
    </xf>
    <xf numFmtId="0" fontId="5" fillId="0" borderId="0" xfId="0" applyFont="1"/>
    <xf numFmtId="0" fontId="6" fillId="2"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xf>
    <xf numFmtId="3" fontId="6" fillId="2" borderId="8" xfId="0" applyNumberFormat="1" applyFont="1" applyFill="1" applyBorder="1" applyAlignment="1">
      <alignment horizontal="center" vertical="center" wrapText="1"/>
    </xf>
    <xf numFmtId="165" fontId="6" fillId="2" borderId="8" xfId="0" applyNumberFormat="1" applyFont="1" applyFill="1" applyBorder="1" applyAlignment="1">
      <alignment horizontal="center" vertical="center" wrapText="1"/>
    </xf>
    <xf numFmtId="166" fontId="6" fillId="2" borderId="5" xfId="0" applyNumberFormat="1" applyFont="1" applyFill="1" applyBorder="1" applyAlignment="1">
      <alignment horizontal="center" vertical="center" wrapText="1"/>
    </xf>
    <xf numFmtId="0" fontId="7" fillId="0" borderId="0" xfId="0" applyFont="1" applyFill="1" applyBorder="1" applyAlignment="1">
      <alignment horizontal="center" wrapText="1"/>
    </xf>
    <xf numFmtId="14" fontId="5" fillId="0" borderId="2" xfId="1" applyNumberFormat="1" applyFont="1" applyFill="1" applyBorder="1" applyAlignment="1">
      <alignment horizontal="center" vertical="center"/>
    </xf>
    <xf numFmtId="165" fontId="5" fillId="0" borderId="1" xfId="0" applyNumberFormat="1" applyFont="1" applyFill="1" applyBorder="1" applyAlignment="1">
      <alignment horizontal="center"/>
    </xf>
    <xf numFmtId="0" fontId="5" fillId="0" borderId="0" xfId="0" applyFont="1" applyFill="1" applyBorder="1" applyAlignment="1">
      <alignment horizontal="center"/>
    </xf>
    <xf numFmtId="14" fontId="5" fillId="0" borderId="2" xfId="0" applyNumberFormat="1" applyFont="1" applyFill="1" applyBorder="1" applyAlignment="1">
      <alignment horizontal="center"/>
    </xf>
    <xf numFmtId="3" fontId="5" fillId="0" borderId="1" xfId="0" applyNumberFormat="1" applyFont="1" applyFill="1" applyBorder="1" applyAlignment="1">
      <alignment horizontal="center"/>
    </xf>
    <xf numFmtId="14" fontId="5" fillId="0" borderId="6" xfId="1" applyNumberFormat="1" applyFont="1" applyFill="1" applyBorder="1" applyAlignment="1">
      <alignment horizontal="center" vertical="center"/>
    </xf>
    <xf numFmtId="3" fontId="5" fillId="0" borderId="9" xfId="0" applyNumberFormat="1" applyFont="1" applyFill="1" applyBorder="1" applyAlignment="1">
      <alignment horizontal="center"/>
    </xf>
    <xf numFmtId="165" fontId="5" fillId="0" borderId="9" xfId="0" applyNumberFormat="1" applyFont="1" applyFill="1" applyBorder="1" applyAlignment="1">
      <alignment horizontal="center"/>
    </xf>
    <xf numFmtId="0" fontId="7" fillId="0" borderId="0" xfId="0" applyFont="1" applyFill="1" applyBorder="1" applyAlignment="1">
      <alignment horizontal="left"/>
    </xf>
    <xf numFmtId="165" fontId="5" fillId="0" borderId="0" xfId="0" applyNumberFormat="1" applyFont="1" applyFill="1" applyBorder="1" applyAlignment="1">
      <alignment horizontal="center"/>
    </xf>
    <xf numFmtId="166" fontId="5" fillId="0" borderId="0" xfId="0" applyNumberFormat="1" applyFont="1" applyFill="1" applyBorder="1" applyAlignment="1">
      <alignment horizontal="center"/>
    </xf>
    <xf numFmtId="167" fontId="5" fillId="0" borderId="0" xfId="0" applyNumberFormat="1" applyFont="1" applyFill="1" applyBorder="1" applyAlignment="1">
      <alignment horizontal="center" wrapText="1"/>
    </xf>
    <xf numFmtId="166" fontId="5" fillId="0" borderId="0" xfId="0" applyNumberFormat="1" applyFont="1" applyFill="1" applyBorder="1" applyAlignment="1">
      <alignment horizontal="center" wrapText="1"/>
    </xf>
    <xf numFmtId="3" fontId="5" fillId="0" borderId="0" xfId="0" applyNumberFormat="1" applyFont="1" applyFill="1" applyBorder="1" applyAlignment="1">
      <alignment horizontal="center"/>
    </xf>
    <xf numFmtId="0" fontId="6" fillId="2" borderId="8" xfId="0" applyFont="1" applyFill="1" applyBorder="1" applyAlignment="1">
      <alignment horizontal="center" vertical="center" wrapText="1"/>
    </xf>
    <xf numFmtId="168" fontId="5" fillId="0" borderId="1" xfId="0" applyNumberFormat="1" applyFont="1" applyFill="1" applyBorder="1" applyAlignment="1">
      <alignment horizontal="center"/>
    </xf>
    <xf numFmtId="14" fontId="5" fillId="0" borderId="6" xfId="0" applyNumberFormat="1" applyFont="1" applyFill="1" applyBorder="1" applyAlignment="1">
      <alignment horizontal="center"/>
    </xf>
    <xf numFmtId="168" fontId="5" fillId="0" borderId="9" xfId="0" applyNumberFormat="1" applyFont="1" applyFill="1" applyBorder="1" applyAlignment="1">
      <alignment horizontal="center"/>
    </xf>
    <xf numFmtId="10" fontId="6" fillId="2" borderId="8" xfId="0" applyNumberFormat="1" applyFont="1" applyFill="1" applyBorder="1" applyAlignment="1">
      <alignment horizontal="center" vertical="center" wrapText="1"/>
    </xf>
    <xf numFmtId="167" fontId="6" fillId="2" borderId="8" xfId="0" applyNumberFormat="1" applyFont="1" applyFill="1" applyBorder="1" applyAlignment="1">
      <alignment horizontal="center" vertical="center" wrapText="1"/>
    </xf>
    <xf numFmtId="10" fontId="5" fillId="0" borderId="1" xfId="0" applyNumberFormat="1" applyFont="1" applyFill="1" applyBorder="1" applyAlignment="1">
      <alignment horizontal="center"/>
    </xf>
    <xf numFmtId="165" fontId="5" fillId="0" borderId="1" xfId="0" applyNumberFormat="1" applyFont="1" applyFill="1" applyBorder="1" applyAlignment="1">
      <alignment horizontal="center" wrapText="1"/>
    </xf>
    <xf numFmtId="166" fontId="5" fillId="0" borderId="3" xfId="0" applyNumberFormat="1" applyFont="1" applyFill="1" applyBorder="1" applyAlignment="1">
      <alignment horizontal="center" wrapText="1"/>
    </xf>
    <xf numFmtId="10" fontId="5" fillId="0" borderId="9" xfId="0" applyNumberFormat="1" applyFont="1" applyFill="1" applyBorder="1" applyAlignment="1">
      <alignment horizontal="center"/>
    </xf>
    <xf numFmtId="165" fontId="5" fillId="0" borderId="9" xfId="0" applyNumberFormat="1" applyFont="1" applyFill="1" applyBorder="1" applyAlignment="1">
      <alignment horizontal="center" wrapText="1"/>
    </xf>
    <xf numFmtId="166" fontId="5" fillId="0" borderId="7" xfId="0" applyNumberFormat="1" applyFont="1" applyFill="1" applyBorder="1" applyAlignment="1">
      <alignment horizontal="center" wrapText="1"/>
    </xf>
    <xf numFmtId="10" fontId="5" fillId="0" borderId="0" xfId="0" applyNumberFormat="1" applyFont="1" applyFill="1" applyBorder="1" applyAlignment="1">
      <alignment horizontal="center"/>
    </xf>
    <xf numFmtId="165" fontId="5" fillId="0" borderId="0" xfId="0" applyNumberFormat="1" applyFont="1" applyFill="1" applyBorder="1" applyAlignment="1">
      <alignment horizontal="center" wrapText="1"/>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7" fillId="0" borderId="0" xfId="0" applyFont="1" applyFill="1" applyBorder="1" applyAlignment="1">
      <alignment horizontal="center" vertical="center"/>
    </xf>
    <xf numFmtId="164" fontId="5" fillId="0" borderId="1" xfId="0" applyNumberFormat="1" applyFont="1" applyFill="1" applyBorder="1" applyAlignment="1">
      <alignment horizontal="center"/>
    </xf>
    <xf numFmtId="167" fontId="5" fillId="0" borderId="1" xfId="0" applyNumberFormat="1" applyFont="1" applyFill="1" applyBorder="1" applyAlignment="1">
      <alignment horizontal="center" wrapText="1"/>
    </xf>
    <xf numFmtId="164" fontId="5" fillId="0" borderId="9" xfId="0" applyNumberFormat="1" applyFont="1" applyFill="1" applyBorder="1" applyAlignment="1">
      <alignment horizontal="center"/>
    </xf>
    <xf numFmtId="167" fontId="5" fillId="0" borderId="9" xfId="0" applyNumberFormat="1" applyFont="1" applyFill="1" applyBorder="1" applyAlignment="1">
      <alignment horizontal="center" wrapText="1"/>
    </xf>
    <xf numFmtId="166" fontId="6" fillId="2" borderId="8" xfId="0" applyNumberFormat="1" applyFont="1" applyFill="1" applyBorder="1" applyAlignment="1">
      <alignment horizontal="center" vertical="center" wrapText="1"/>
    </xf>
    <xf numFmtId="168" fontId="6" fillId="2" borderId="8" xfId="0" applyNumberFormat="1" applyFont="1" applyFill="1" applyBorder="1" applyAlignment="1">
      <alignment horizontal="center" vertical="center" wrapText="1"/>
    </xf>
    <xf numFmtId="166" fontId="5" fillId="0" borderId="1" xfId="0" applyNumberFormat="1" applyFont="1" applyFill="1" applyBorder="1" applyAlignment="1">
      <alignment horizontal="center"/>
    </xf>
    <xf numFmtId="168" fontId="5" fillId="0" borderId="3" xfId="0" applyNumberFormat="1" applyFont="1" applyFill="1" applyBorder="1" applyAlignment="1">
      <alignment horizontal="center" wrapText="1"/>
    </xf>
    <xf numFmtId="166" fontId="5" fillId="0" borderId="9" xfId="0" applyNumberFormat="1" applyFont="1" applyFill="1" applyBorder="1" applyAlignment="1">
      <alignment horizontal="center"/>
    </xf>
    <xf numFmtId="168" fontId="5" fillId="0" borderId="0" xfId="0" applyNumberFormat="1" applyFont="1" applyFill="1" applyBorder="1" applyAlignment="1">
      <alignment horizontal="center"/>
    </xf>
    <xf numFmtId="168" fontId="5" fillId="0" borderId="0" xfId="0" applyNumberFormat="1" applyFont="1" applyFill="1" applyBorder="1" applyAlignment="1">
      <alignment horizontal="center" wrapText="1"/>
    </xf>
    <xf numFmtId="3" fontId="6" fillId="2" borderId="8" xfId="0" applyNumberFormat="1" applyFont="1" applyFill="1" applyBorder="1" applyAlignment="1">
      <alignment horizontal="center" vertical="center"/>
    </xf>
    <xf numFmtId="169" fontId="8" fillId="0" borderId="10" xfId="3" applyNumberFormat="1" applyFont="1" applyFill="1" applyAlignment="1">
      <alignment horizontal="left"/>
    </xf>
    <xf numFmtId="0" fontId="7" fillId="0" borderId="0" xfId="0" applyFont="1" applyAlignment="1">
      <alignment horizontal="left"/>
    </xf>
    <xf numFmtId="169" fontId="7" fillId="0" borderId="0" xfId="2" applyNumberFormat="1" applyFont="1" applyFill="1" applyAlignment="1">
      <alignment horizontal="center"/>
    </xf>
    <xf numFmtId="0" fontId="7" fillId="0" borderId="0" xfId="0" applyFont="1" applyAlignment="1">
      <alignment horizont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165" fontId="9" fillId="0" borderId="1" xfId="0" applyNumberFormat="1" applyFont="1" applyFill="1" applyBorder="1" applyAlignment="1">
      <alignment horizontal="center"/>
    </xf>
    <xf numFmtId="166" fontId="9" fillId="0" borderId="1" xfId="0" applyNumberFormat="1" applyFont="1" applyFill="1" applyBorder="1" applyAlignment="1">
      <alignment horizontal="center"/>
    </xf>
    <xf numFmtId="167" fontId="9" fillId="0" borderId="1" xfId="0" applyNumberFormat="1" applyFont="1" applyFill="1" applyBorder="1" applyAlignment="1">
      <alignment horizontal="center" wrapText="1"/>
    </xf>
    <xf numFmtId="166" fontId="9" fillId="0" borderId="3" xfId="0" applyNumberFormat="1" applyFont="1" applyFill="1" applyBorder="1" applyAlignment="1">
      <alignment horizontal="center" wrapText="1"/>
    </xf>
    <xf numFmtId="3" fontId="9" fillId="0" borderId="1" xfId="0" applyNumberFormat="1" applyFont="1" applyFill="1" applyBorder="1" applyAlignment="1">
      <alignment horizontal="center"/>
    </xf>
    <xf numFmtId="166" fontId="9" fillId="0" borderId="3" xfId="0" applyNumberFormat="1" applyFont="1" applyFill="1" applyBorder="1" applyAlignment="1">
      <alignment horizontal="center"/>
    </xf>
    <xf numFmtId="3" fontId="3" fillId="0" borderId="0" xfId="0" applyNumberFormat="1" applyFont="1"/>
    <xf numFmtId="3" fontId="6" fillId="2" borderId="5" xfId="0" applyNumberFormat="1" applyFont="1" applyFill="1" applyBorder="1" applyAlignment="1">
      <alignment horizontal="center" vertical="center" wrapText="1"/>
    </xf>
    <xf numFmtId="3" fontId="5" fillId="0" borderId="3" xfId="0" applyNumberFormat="1" applyFont="1" applyFill="1" applyBorder="1" applyAlignment="1">
      <alignment horizontal="center" wrapText="1"/>
    </xf>
    <xf numFmtId="3" fontId="5" fillId="0" borderId="7" xfId="0" applyNumberFormat="1" applyFont="1" applyFill="1" applyBorder="1" applyAlignment="1">
      <alignment horizontal="center" wrapText="1"/>
    </xf>
    <xf numFmtId="3" fontId="5" fillId="0" borderId="0" xfId="0" applyNumberFormat="1" applyFont="1" applyFill="1" applyBorder="1" applyAlignment="1">
      <alignment horizontal="center" wrapText="1"/>
    </xf>
    <xf numFmtId="168" fontId="3" fillId="0" borderId="0" xfId="0" applyNumberFormat="1" applyFont="1"/>
    <xf numFmtId="168" fontId="6" fillId="2" borderId="5" xfId="0" applyNumberFormat="1" applyFont="1" applyFill="1" applyBorder="1" applyAlignment="1">
      <alignment horizontal="center" vertical="center" wrapText="1"/>
    </xf>
    <xf numFmtId="168" fontId="5" fillId="0" borderId="7" xfId="0" applyNumberFormat="1" applyFont="1" applyFill="1" applyBorder="1" applyAlignment="1">
      <alignment horizontal="center" wrapText="1"/>
    </xf>
    <xf numFmtId="3" fontId="10" fillId="0" borderId="1" xfId="0" applyNumberFormat="1" applyFont="1" applyFill="1" applyBorder="1" applyAlignment="1">
      <alignment horizontal="center"/>
    </xf>
    <xf numFmtId="166" fontId="10" fillId="0" borderId="3" xfId="0" applyNumberFormat="1" applyFont="1" applyFill="1" applyBorder="1" applyAlignment="1">
      <alignment horizontal="center" wrapText="1"/>
    </xf>
    <xf numFmtId="165" fontId="10" fillId="0" borderId="1" xfId="0" applyNumberFormat="1" applyFont="1" applyFill="1" applyBorder="1" applyAlignment="1">
      <alignment horizontal="center"/>
    </xf>
    <xf numFmtId="166" fontId="10" fillId="0" borderId="1" xfId="0" applyNumberFormat="1" applyFont="1" applyFill="1" applyBorder="1" applyAlignment="1">
      <alignment horizontal="center"/>
    </xf>
    <xf numFmtId="168" fontId="10" fillId="0" borderId="1" xfId="0" applyNumberFormat="1" applyFont="1" applyFill="1" applyBorder="1" applyAlignment="1">
      <alignment horizontal="center"/>
    </xf>
    <xf numFmtId="168" fontId="10" fillId="0" borderId="0" xfId="0" applyNumberFormat="1" applyFont="1" applyFill="1" applyBorder="1" applyAlignment="1">
      <alignment horizontal="center"/>
    </xf>
    <xf numFmtId="164" fontId="10" fillId="0" borderId="1" xfId="0" applyNumberFormat="1" applyFont="1" applyFill="1" applyBorder="1" applyAlignment="1">
      <alignment horizontal="center"/>
    </xf>
    <xf numFmtId="167" fontId="10" fillId="0" borderId="1" xfId="0" applyNumberFormat="1" applyFont="1" applyFill="1" applyBorder="1" applyAlignment="1">
      <alignment horizontal="center" wrapText="1"/>
    </xf>
    <xf numFmtId="10" fontId="10" fillId="0" borderId="1" xfId="0" applyNumberFormat="1" applyFont="1" applyFill="1" applyBorder="1" applyAlignment="1">
      <alignment horizontal="center"/>
    </xf>
    <xf numFmtId="165" fontId="10" fillId="0" borderId="0" xfId="0" applyNumberFormat="1" applyFont="1" applyFill="1" applyBorder="1" applyAlignment="1">
      <alignment horizontal="center" wrapText="1"/>
    </xf>
    <xf numFmtId="166" fontId="10" fillId="0" borderId="0" xfId="0" applyNumberFormat="1" applyFont="1" applyFill="1" applyBorder="1" applyAlignment="1">
      <alignment horizontal="center" wrapText="1"/>
    </xf>
    <xf numFmtId="3" fontId="10" fillId="0" borderId="3" xfId="0" applyNumberFormat="1" applyFont="1" applyFill="1" applyBorder="1" applyAlignment="1">
      <alignment horizontal="center" wrapText="1"/>
    </xf>
    <xf numFmtId="166" fontId="3" fillId="0" borderId="0" xfId="0" applyNumberFormat="1" applyFont="1"/>
    <xf numFmtId="3" fontId="11" fillId="0" borderId="1" xfId="0" applyNumberFormat="1" applyFont="1" applyFill="1" applyBorder="1" applyAlignment="1">
      <alignment horizontal="center"/>
    </xf>
    <xf numFmtId="166" fontId="11" fillId="0" borderId="3" xfId="0" applyNumberFormat="1" applyFont="1" applyFill="1" applyBorder="1" applyAlignment="1">
      <alignment horizontal="center" wrapText="1"/>
    </xf>
    <xf numFmtId="165" fontId="11" fillId="0" borderId="1" xfId="0" applyNumberFormat="1" applyFont="1" applyFill="1" applyBorder="1" applyAlignment="1">
      <alignment horizontal="center"/>
    </xf>
    <xf numFmtId="166" fontId="11" fillId="0" borderId="1" xfId="0" applyNumberFormat="1" applyFont="1" applyFill="1" applyBorder="1" applyAlignment="1">
      <alignment horizontal="center"/>
    </xf>
    <xf numFmtId="168" fontId="11" fillId="0" borderId="1" xfId="0" applyNumberFormat="1" applyFont="1" applyFill="1" applyBorder="1" applyAlignment="1">
      <alignment horizontal="center"/>
    </xf>
    <xf numFmtId="168" fontId="11" fillId="0" borderId="0" xfId="0" applyNumberFormat="1" applyFont="1" applyFill="1" applyBorder="1" applyAlignment="1">
      <alignment horizontal="center"/>
    </xf>
    <xf numFmtId="164" fontId="11" fillId="0" borderId="1" xfId="0" applyNumberFormat="1" applyFont="1" applyFill="1" applyBorder="1" applyAlignment="1">
      <alignment horizontal="center"/>
    </xf>
    <xf numFmtId="167" fontId="11" fillId="0" borderId="1" xfId="0" applyNumberFormat="1" applyFont="1" applyFill="1" applyBorder="1" applyAlignment="1">
      <alignment horizontal="center" wrapText="1"/>
    </xf>
    <xf numFmtId="10" fontId="11" fillId="0" borderId="1" xfId="0" applyNumberFormat="1" applyFont="1" applyFill="1" applyBorder="1" applyAlignment="1">
      <alignment horizontal="center"/>
    </xf>
    <xf numFmtId="165" fontId="11" fillId="0" borderId="0" xfId="0" applyNumberFormat="1" applyFont="1" applyFill="1" applyBorder="1" applyAlignment="1">
      <alignment horizontal="center" wrapText="1"/>
    </xf>
    <xf numFmtId="166" fontId="11" fillId="0" borderId="0" xfId="0" applyNumberFormat="1" applyFont="1" applyFill="1" applyBorder="1" applyAlignment="1">
      <alignment horizontal="center" wrapText="1"/>
    </xf>
    <xf numFmtId="166" fontId="11" fillId="0" borderId="0" xfId="0" applyNumberFormat="1" applyFont="1" applyFill="1" applyBorder="1" applyAlignment="1">
      <alignment horizontal="center"/>
    </xf>
    <xf numFmtId="3" fontId="11" fillId="0" borderId="3" xfId="0" applyNumberFormat="1" applyFont="1" applyFill="1" applyBorder="1" applyAlignment="1">
      <alignment horizontal="center" wrapText="1"/>
    </xf>
    <xf numFmtId="3" fontId="11" fillId="0" borderId="0" xfId="0" applyNumberFormat="1" applyFont="1" applyFill="1" applyBorder="1" applyAlignment="1">
      <alignment horizontal="center"/>
    </xf>
    <xf numFmtId="166" fontId="11" fillId="0" borderId="3" xfId="0" applyNumberFormat="1" applyFont="1" applyFill="1" applyBorder="1" applyAlignment="1">
      <alignment horizontal="center"/>
    </xf>
    <xf numFmtId="168" fontId="11" fillId="0" borderId="0" xfId="0" applyNumberFormat="1" applyFont="1" applyFill="1" applyBorder="1" applyAlignment="1">
      <alignment horizontal="center" wrapText="1"/>
    </xf>
    <xf numFmtId="14" fontId="11" fillId="0" borderId="6" xfId="0" applyNumberFormat="1" applyFont="1" applyFill="1" applyBorder="1" applyAlignment="1">
      <alignment horizontal="center"/>
    </xf>
    <xf numFmtId="3" fontId="11" fillId="0" borderId="9" xfId="0" applyNumberFormat="1" applyFont="1" applyFill="1" applyBorder="1" applyAlignment="1">
      <alignment horizontal="center"/>
    </xf>
    <xf numFmtId="3" fontId="11" fillId="0" borderId="7" xfId="0" applyNumberFormat="1" applyFont="1" applyFill="1" applyBorder="1" applyAlignment="1">
      <alignment horizontal="center" wrapText="1"/>
    </xf>
    <xf numFmtId="165" fontId="3" fillId="0" borderId="0" xfId="0" applyNumberFormat="1" applyFont="1"/>
    <xf numFmtId="165" fontId="11" fillId="0" borderId="0" xfId="0" applyNumberFormat="1" applyFont="1" applyFill="1" applyBorder="1" applyAlignment="1">
      <alignment horizontal="center"/>
    </xf>
    <xf numFmtId="3" fontId="5" fillId="0" borderId="1" xfId="0" applyNumberFormat="1" applyFont="1" applyFill="1" applyBorder="1" applyAlignment="1">
      <alignment horizontal="center" wrapText="1"/>
    </xf>
    <xf numFmtId="3" fontId="5" fillId="0" borderId="9" xfId="0" applyNumberFormat="1" applyFont="1" applyFill="1" applyBorder="1" applyAlignment="1">
      <alignment horizontal="center" wrapText="1"/>
    </xf>
    <xf numFmtId="3" fontId="10" fillId="0" borderId="1" xfId="0" applyNumberFormat="1" applyFont="1" applyFill="1" applyBorder="1" applyAlignment="1">
      <alignment horizontal="center" wrapText="1"/>
    </xf>
    <xf numFmtId="3" fontId="11" fillId="0" borderId="1" xfId="0" applyNumberFormat="1" applyFont="1" applyFill="1" applyBorder="1" applyAlignment="1">
      <alignment horizontal="center" wrapText="1"/>
    </xf>
    <xf numFmtId="0" fontId="11" fillId="0" borderId="3" xfId="0" applyFont="1" applyFill="1" applyBorder="1" applyAlignment="1">
      <alignment horizontal="center" vertical="center" wrapText="1"/>
    </xf>
    <xf numFmtId="3" fontId="12" fillId="0" borderId="1" xfId="0" applyNumberFormat="1" applyFont="1" applyFill="1" applyBorder="1" applyAlignment="1">
      <alignment horizontal="center"/>
    </xf>
    <xf numFmtId="166" fontId="12" fillId="0" borderId="3" xfId="0" applyNumberFormat="1" applyFont="1" applyFill="1" applyBorder="1" applyAlignment="1">
      <alignment horizontal="center" wrapText="1"/>
    </xf>
    <xf numFmtId="165" fontId="12" fillId="0" borderId="1" xfId="0" applyNumberFormat="1" applyFont="1" applyFill="1" applyBorder="1" applyAlignment="1">
      <alignment horizontal="center"/>
    </xf>
    <xf numFmtId="166" fontId="12" fillId="0" borderId="1" xfId="0" applyNumberFormat="1" applyFont="1" applyFill="1" applyBorder="1" applyAlignment="1">
      <alignment horizontal="center"/>
    </xf>
    <xf numFmtId="168" fontId="12" fillId="0" borderId="1" xfId="0" applyNumberFormat="1" applyFont="1" applyFill="1" applyBorder="1" applyAlignment="1">
      <alignment horizontal="center"/>
    </xf>
    <xf numFmtId="3" fontId="12" fillId="0" borderId="1" xfId="0" applyNumberFormat="1" applyFont="1" applyFill="1" applyBorder="1" applyAlignment="1">
      <alignment horizontal="center" wrapText="1"/>
    </xf>
    <xf numFmtId="168" fontId="12" fillId="0" borderId="0" xfId="0" applyNumberFormat="1" applyFont="1" applyFill="1" applyBorder="1" applyAlignment="1">
      <alignment horizontal="center" wrapText="1"/>
    </xf>
    <xf numFmtId="10" fontId="12" fillId="0" borderId="1" xfId="0" applyNumberFormat="1" applyFont="1" applyFill="1" applyBorder="1" applyAlignment="1">
      <alignment horizontal="center"/>
    </xf>
    <xf numFmtId="165" fontId="12" fillId="0" borderId="0" xfId="0" applyNumberFormat="1" applyFont="1" applyFill="1" applyBorder="1" applyAlignment="1">
      <alignment horizontal="center"/>
    </xf>
    <xf numFmtId="166" fontId="12" fillId="0" borderId="0" xfId="0" applyNumberFormat="1" applyFont="1" applyFill="1" applyBorder="1" applyAlignment="1">
      <alignment horizontal="center"/>
    </xf>
    <xf numFmtId="164" fontId="12" fillId="0" borderId="1" xfId="0" applyNumberFormat="1" applyFont="1" applyFill="1" applyBorder="1" applyAlignment="1">
      <alignment horizontal="center"/>
    </xf>
    <xf numFmtId="167" fontId="12" fillId="0" borderId="1" xfId="0" applyNumberFormat="1" applyFont="1" applyFill="1" applyBorder="1" applyAlignment="1">
      <alignment horizontal="center" wrapText="1"/>
    </xf>
    <xf numFmtId="3" fontId="12" fillId="0" borderId="3" xfId="0" applyNumberFormat="1" applyFont="1" applyFill="1" applyBorder="1" applyAlignment="1">
      <alignment horizontal="center" wrapText="1"/>
    </xf>
    <xf numFmtId="3" fontId="13" fillId="0" borderId="1" xfId="0" applyNumberFormat="1" applyFont="1" applyFill="1" applyBorder="1" applyAlignment="1">
      <alignment horizontal="center"/>
    </xf>
    <xf numFmtId="166" fontId="13" fillId="0" borderId="3" xfId="0" applyNumberFormat="1" applyFont="1" applyFill="1" applyBorder="1" applyAlignment="1">
      <alignment horizontal="center" wrapText="1"/>
    </xf>
    <xf numFmtId="165" fontId="13" fillId="0" borderId="1" xfId="0" applyNumberFormat="1" applyFont="1" applyFill="1" applyBorder="1" applyAlignment="1">
      <alignment horizontal="center"/>
    </xf>
    <xf numFmtId="166" fontId="13" fillId="0" borderId="1" xfId="0" applyNumberFormat="1" applyFont="1" applyFill="1" applyBorder="1" applyAlignment="1">
      <alignment horizontal="center"/>
    </xf>
    <xf numFmtId="168" fontId="13" fillId="0" borderId="1" xfId="0" applyNumberFormat="1" applyFont="1" applyFill="1" applyBorder="1" applyAlignment="1">
      <alignment horizontal="center"/>
    </xf>
    <xf numFmtId="3" fontId="13" fillId="0" borderId="1" xfId="0" applyNumberFormat="1" applyFont="1" applyFill="1" applyBorder="1" applyAlignment="1">
      <alignment horizontal="center" wrapText="1"/>
    </xf>
    <xf numFmtId="168" fontId="13" fillId="0" borderId="0" xfId="0" applyNumberFormat="1" applyFont="1" applyFill="1" applyBorder="1" applyAlignment="1">
      <alignment horizontal="center" wrapText="1"/>
    </xf>
    <xf numFmtId="164" fontId="13" fillId="0" borderId="1" xfId="0" applyNumberFormat="1" applyFont="1" applyFill="1" applyBorder="1" applyAlignment="1">
      <alignment horizontal="center"/>
    </xf>
    <xf numFmtId="167" fontId="13" fillId="0" borderId="1" xfId="0" applyNumberFormat="1" applyFont="1" applyFill="1" applyBorder="1" applyAlignment="1">
      <alignment horizontal="center" wrapText="1"/>
    </xf>
    <xf numFmtId="10" fontId="13" fillId="0" borderId="1" xfId="0" applyNumberFormat="1" applyFont="1" applyFill="1" applyBorder="1" applyAlignment="1">
      <alignment horizontal="center"/>
    </xf>
    <xf numFmtId="165" fontId="13" fillId="0" borderId="0" xfId="0" applyNumberFormat="1" applyFont="1" applyFill="1" applyBorder="1" applyAlignment="1">
      <alignment horizontal="center"/>
    </xf>
    <xf numFmtId="166" fontId="13" fillId="0" borderId="0" xfId="0" applyNumberFormat="1" applyFont="1" applyFill="1" applyBorder="1" applyAlignment="1">
      <alignment horizontal="center"/>
    </xf>
    <xf numFmtId="3" fontId="13" fillId="0" borderId="3" xfId="0" applyNumberFormat="1" applyFont="1" applyFill="1" applyBorder="1" applyAlignment="1">
      <alignment horizontal="center" wrapText="1"/>
    </xf>
    <xf numFmtId="3" fontId="13" fillId="0" borderId="0" xfId="0" applyNumberFormat="1" applyFont="1" applyFill="1" applyBorder="1" applyAlignment="1">
      <alignment horizontal="center"/>
    </xf>
    <xf numFmtId="166" fontId="13" fillId="0" borderId="3" xfId="0" applyNumberFormat="1" applyFont="1" applyFill="1" applyBorder="1" applyAlignment="1">
      <alignment horizont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0" xfId="0" applyFont="1" applyAlignment="1">
      <alignment horizontal="left" vertical="center" readingOrder="1"/>
    </xf>
    <xf numFmtId="166" fontId="5" fillId="0" borderId="3" xfId="0" applyNumberFormat="1" applyFont="1" applyFill="1" applyBorder="1" applyAlignment="1">
      <alignment horizontal="center"/>
    </xf>
    <xf numFmtId="3" fontId="15" fillId="0" borderId="1" xfId="0" applyNumberFormat="1" applyFont="1" applyFill="1" applyBorder="1" applyAlignment="1">
      <alignment horizontal="center"/>
    </xf>
    <xf numFmtId="166" fontId="15" fillId="0" borderId="3" xfId="0" applyNumberFormat="1" applyFont="1" applyFill="1" applyBorder="1" applyAlignment="1">
      <alignment horizontal="center" wrapText="1"/>
    </xf>
    <xf numFmtId="168" fontId="5" fillId="0" borderId="1" xfId="0" applyNumberFormat="1" applyFont="1" applyFill="1" applyBorder="1" applyAlignment="1">
      <alignment horizontal="center" wrapText="1"/>
    </xf>
    <xf numFmtId="165" fontId="15" fillId="0" borderId="1" xfId="0" applyNumberFormat="1" applyFont="1" applyFill="1" applyBorder="1" applyAlignment="1">
      <alignment horizontal="center"/>
    </xf>
    <xf numFmtId="166" fontId="15" fillId="0" borderId="1" xfId="0" applyNumberFormat="1" applyFont="1" applyFill="1" applyBorder="1" applyAlignment="1">
      <alignment horizontal="center"/>
    </xf>
    <xf numFmtId="168" fontId="15" fillId="0" borderId="1" xfId="0" applyNumberFormat="1" applyFont="1" applyFill="1" applyBorder="1" applyAlignment="1">
      <alignment horizontal="center"/>
    </xf>
    <xf numFmtId="3" fontId="15" fillId="0" borderId="1" xfId="0" applyNumberFormat="1" applyFont="1" applyFill="1" applyBorder="1" applyAlignment="1">
      <alignment horizontal="center" wrapText="1"/>
    </xf>
    <xf numFmtId="168" fontId="15" fillId="0" borderId="0" xfId="0" applyNumberFormat="1" applyFont="1" applyFill="1" applyBorder="1" applyAlignment="1">
      <alignment horizontal="center" wrapText="1"/>
    </xf>
    <xf numFmtId="164" fontId="15" fillId="0" borderId="1" xfId="0" applyNumberFormat="1" applyFont="1" applyFill="1" applyBorder="1" applyAlignment="1">
      <alignment horizontal="center"/>
    </xf>
    <xf numFmtId="167" fontId="15" fillId="0" borderId="1" xfId="0" applyNumberFormat="1" applyFont="1" applyFill="1" applyBorder="1" applyAlignment="1">
      <alignment horizontal="center" wrapText="1"/>
    </xf>
    <xf numFmtId="10" fontId="15" fillId="0" borderId="1" xfId="0" applyNumberFormat="1" applyFont="1" applyFill="1" applyBorder="1" applyAlignment="1">
      <alignment horizontal="center"/>
    </xf>
    <xf numFmtId="165" fontId="15" fillId="0" borderId="0" xfId="0" applyNumberFormat="1" applyFont="1" applyFill="1" applyBorder="1" applyAlignment="1">
      <alignment horizontal="center"/>
    </xf>
    <xf numFmtId="166" fontId="15" fillId="0" borderId="0" xfId="0" applyNumberFormat="1" applyFont="1" applyFill="1" applyBorder="1" applyAlignment="1">
      <alignment horizontal="center"/>
    </xf>
    <xf numFmtId="3" fontId="15" fillId="0" borderId="3" xfId="0" applyNumberFormat="1" applyFont="1" applyFill="1" applyBorder="1" applyAlignment="1">
      <alignment horizontal="center" wrapText="1"/>
    </xf>
    <xf numFmtId="3" fontId="15" fillId="0" borderId="0" xfId="0" applyNumberFormat="1" applyFont="1" applyFill="1" applyBorder="1" applyAlignment="1">
      <alignment horizontal="center"/>
    </xf>
    <xf numFmtId="166" fontId="15" fillId="0" borderId="3" xfId="0" applyNumberFormat="1" applyFont="1" applyFill="1" applyBorder="1" applyAlignment="1">
      <alignment horizontal="center"/>
    </xf>
    <xf numFmtId="0" fontId="5" fillId="0" borderId="0" xfId="0" applyFont="1" applyAlignment="1">
      <alignment horizontal="center" vertical="center" wrapText="1" readingOrder="1"/>
    </xf>
    <xf numFmtId="3" fontId="16" fillId="0" borderId="1" xfId="0" applyNumberFormat="1" applyFont="1" applyFill="1" applyBorder="1" applyAlignment="1">
      <alignment horizontal="center"/>
    </xf>
    <xf numFmtId="3" fontId="16" fillId="0" borderId="8" xfId="0" applyNumberFormat="1" applyFont="1" applyFill="1" applyBorder="1" applyAlignment="1">
      <alignment horizontal="center"/>
    </xf>
    <xf numFmtId="3" fontId="16" fillId="0" borderId="9" xfId="0" applyNumberFormat="1" applyFont="1" applyFill="1" applyBorder="1" applyAlignment="1">
      <alignment horizontal="center"/>
    </xf>
    <xf numFmtId="3" fontId="6" fillId="2" borderId="11"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wrapText="1"/>
    </xf>
    <xf numFmtId="165" fontId="16" fillId="0" borderId="1" xfId="0" applyNumberFormat="1" applyFont="1" applyFill="1" applyBorder="1" applyAlignment="1">
      <alignment horizontal="center"/>
    </xf>
    <xf numFmtId="3" fontId="17" fillId="0" borderId="1" xfId="0" applyNumberFormat="1" applyFont="1" applyFill="1" applyBorder="1" applyAlignment="1">
      <alignment horizontal="center"/>
    </xf>
    <xf numFmtId="166" fontId="17" fillId="0" borderId="3" xfId="0" applyNumberFormat="1" applyFont="1" applyFill="1" applyBorder="1" applyAlignment="1">
      <alignment horizontal="center" wrapText="1"/>
    </xf>
    <xf numFmtId="3" fontId="18" fillId="0" borderId="1" xfId="0" applyNumberFormat="1" applyFont="1" applyFill="1" applyBorder="1" applyAlignment="1">
      <alignment horizontal="center"/>
    </xf>
    <xf numFmtId="165" fontId="18" fillId="0" borderId="1" xfId="0" applyNumberFormat="1" applyFont="1" applyFill="1" applyBorder="1" applyAlignment="1">
      <alignment horizontal="center"/>
    </xf>
    <xf numFmtId="166" fontId="18" fillId="0" borderId="1" xfId="0" applyNumberFormat="1" applyFont="1" applyFill="1" applyBorder="1" applyAlignment="1">
      <alignment horizontal="center"/>
    </xf>
    <xf numFmtId="165" fontId="17" fillId="0" borderId="1" xfId="0" applyNumberFormat="1" applyFont="1" applyFill="1" applyBorder="1" applyAlignment="1">
      <alignment horizontal="center"/>
    </xf>
    <xf numFmtId="166" fontId="17" fillId="0" borderId="1" xfId="0" applyNumberFormat="1" applyFont="1" applyFill="1" applyBorder="1" applyAlignment="1">
      <alignment horizontal="center"/>
    </xf>
    <xf numFmtId="168" fontId="17" fillId="0" borderId="1" xfId="0" applyNumberFormat="1" applyFont="1" applyFill="1" applyBorder="1" applyAlignment="1">
      <alignment horizontal="center"/>
    </xf>
    <xf numFmtId="3" fontId="17" fillId="0" borderId="1" xfId="0" applyNumberFormat="1" applyFont="1" applyFill="1" applyBorder="1" applyAlignment="1">
      <alignment horizontal="center" wrapText="1"/>
    </xf>
    <xf numFmtId="168" fontId="17" fillId="0" borderId="0" xfId="0" applyNumberFormat="1" applyFont="1" applyFill="1" applyBorder="1" applyAlignment="1">
      <alignment horizontal="center" wrapText="1"/>
    </xf>
    <xf numFmtId="164" fontId="17" fillId="0" borderId="1" xfId="0" applyNumberFormat="1" applyFont="1" applyFill="1" applyBorder="1" applyAlignment="1">
      <alignment horizontal="center"/>
    </xf>
    <xf numFmtId="167" fontId="17" fillId="0" borderId="1" xfId="0" applyNumberFormat="1" applyFont="1" applyFill="1" applyBorder="1" applyAlignment="1">
      <alignment horizontal="center" wrapText="1"/>
    </xf>
    <xf numFmtId="10" fontId="17" fillId="0" borderId="1" xfId="0" applyNumberFormat="1" applyFont="1" applyFill="1" applyBorder="1" applyAlignment="1">
      <alignment horizontal="center"/>
    </xf>
    <xf numFmtId="165" fontId="17" fillId="0" borderId="0" xfId="0" applyNumberFormat="1" applyFont="1" applyFill="1" applyBorder="1" applyAlignment="1">
      <alignment horizontal="center"/>
    </xf>
    <xf numFmtId="166" fontId="17" fillId="0" borderId="0" xfId="0" applyNumberFormat="1" applyFont="1" applyFill="1" applyBorder="1" applyAlignment="1">
      <alignment horizontal="center"/>
    </xf>
    <xf numFmtId="3" fontId="17" fillId="0" borderId="3" xfId="0" applyNumberFormat="1" applyFont="1" applyFill="1" applyBorder="1" applyAlignment="1">
      <alignment horizontal="center" wrapText="1"/>
    </xf>
    <xf numFmtId="3" fontId="17" fillId="0" borderId="0" xfId="0" applyNumberFormat="1" applyFont="1" applyFill="1" applyBorder="1" applyAlignment="1">
      <alignment horizontal="center"/>
    </xf>
    <xf numFmtId="166" fontId="17" fillId="0" borderId="3" xfId="0" applyNumberFormat="1" applyFont="1" applyFill="1" applyBorder="1" applyAlignment="1">
      <alignment horizontal="center"/>
    </xf>
    <xf numFmtId="166" fontId="16" fillId="0" borderId="1" xfId="0" applyNumberFormat="1" applyFont="1" applyFill="1" applyBorder="1" applyAlignment="1">
      <alignment horizontal="center"/>
    </xf>
    <xf numFmtId="0" fontId="0" fillId="0" borderId="0" xfId="0" applyAlignment="1">
      <alignment horizontal="center"/>
    </xf>
    <xf numFmtId="3" fontId="4" fillId="0" borderId="0" xfId="2" applyNumberFormat="1" applyFont="1" applyFill="1" applyAlignment="1">
      <alignment horizontal="center"/>
    </xf>
    <xf numFmtId="3" fontId="4" fillId="0" borderId="0" xfId="0" applyNumberFormat="1" applyFont="1" applyAlignment="1">
      <alignment horizontal="center"/>
    </xf>
    <xf numFmtId="3" fontId="5" fillId="0" borderId="0" xfId="0" applyNumberFormat="1" applyFont="1"/>
    <xf numFmtId="3" fontId="19" fillId="0" borderId="1" xfId="0" applyNumberFormat="1" applyFont="1" applyFill="1" applyBorder="1" applyAlignment="1">
      <alignment horizontal="center"/>
    </xf>
    <xf numFmtId="3" fontId="19" fillId="0" borderId="1" xfId="0" applyNumberFormat="1" applyFont="1" applyFill="1" applyBorder="1" applyAlignment="1">
      <alignment horizontal="center" wrapText="1"/>
    </xf>
    <xf numFmtId="3" fontId="19" fillId="0" borderId="3" xfId="0" applyNumberFormat="1" applyFont="1" applyFill="1" applyBorder="1" applyAlignment="1">
      <alignment horizontal="center" wrapText="1"/>
    </xf>
    <xf numFmtId="3" fontId="20" fillId="0" borderId="1" xfId="0" applyNumberFormat="1" applyFont="1" applyFill="1" applyBorder="1" applyAlignment="1">
      <alignment horizontal="center"/>
    </xf>
    <xf numFmtId="165" fontId="20" fillId="0" borderId="1" xfId="0" applyNumberFormat="1" applyFont="1" applyFill="1" applyBorder="1" applyAlignment="1">
      <alignment horizontal="center"/>
    </xf>
    <xf numFmtId="166" fontId="20" fillId="0" borderId="1" xfId="0" applyNumberFormat="1" applyFont="1" applyFill="1" applyBorder="1" applyAlignment="1">
      <alignment horizontal="center"/>
    </xf>
    <xf numFmtId="165" fontId="19" fillId="0" borderId="1" xfId="0" applyNumberFormat="1" applyFont="1" applyFill="1" applyBorder="1" applyAlignment="1">
      <alignment horizontal="center"/>
    </xf>
    <xf numFmtId="166" fontId="19" fillId="0" borderId="1" xfId="0" applyNumberFormat="1" applyFont="1" applyFill="1" applyBorder="1" applyAlignment="1">
      <alignment horizontal="center"/>
    </xf>
    <xf numFmtId="168" fontId="19" fillId="0" borderId="1" xfId="0" applyNumberFormat="1" applyFont="1" applyFill="1" applyBorder="1" applyAlignment="1">
      <alignment horizontal="center"/>
    </xf>
    <xf numFmtId="168" fontId="19" fillId="0" borderId="0" xfId="0" applyNumberFormat="1" applyFont="1" applyFill="1" applyBorder="1" applyAlignment="1">
      <alignment horizontal="center" wrapText="1"/>
    </xf>
    <xf numFmtId="164" fontId="19" fillId="0" borderId="1" xfId="0" applyNumberFormat="1" applyFont="1" applyFill="1" applyBorder="1" applyAlignment="1">
      <alignment horizontal="center"/>
    </xf>
    <xf numFmtId="167" fontId="19" fillId="0" borderId="1" xfId="0" applyNumberFormat="1" applyFont="1" applyFill="1" applyBorder="1" applyAlignment="1">
      <alignment horizontal="center" wrapText="1"/>
    </xf>
    <xf numFmtId="166" fontId="19" fillId="0" borderId="3" xfId="0" applyNumberFormat="1" applyFont="1" applyFill="1" applyBorder="1" applyAlignment="1">
      <alignment horizontal="center" wrapText="1"/>
    </xf>
    <xf numFmtId="10" fontId="19" fillId="0" borderId="1" xfId="0" applyNumberFormat="1" applyFont="1" applyFill="1" applyBorder="1" applyAlignment="1">
      <alignment horizontal="center"/>
    </xf>
    <xf numFmtId="165" fontId="19" fillId="0" borderId="0" xfId="0" applyNumberFormat="1" applyFont="1" applyFill="1" applyBorder="1" applyAlignment="1">
      <alignment horizontal="center"/>
    </xf>
    <xf numFmtId="166" fontId="19" fillId="0" borderId="0" xfId="0" applyNumberFormat="1" applyFont="1" applyFill="1" applyBorder="1" applyAlignment="1">
      <alignment horizontal="center"/>
    </xf>
    <xf numFmtId="3" fontId="19" fillId="0" borderId="0" xfId="0" applyNumberFormat="1" applyFont="1" applyFill="1" applyBorder="1" applyAlignment="1">
      <alignment horizontal="center"/>
    </xf>
    <xf numFmtId="166" fontId="19" fillId="0" borderId="3" xfId="0" applyNumberFormat="1" applyFont="1" applyFill="1" applyBorder="1" applyAlignment="1">
      <alignment horizontal="center"/>
    </xf>
    <xf numFmtId="3" fontId="21" fillId="0" borderId="1" xfId="0" applyNumberFormat="1" applyFont="1" applyFill="1" applyBorder="1" applyAlignment="1">
      <alignment horizontal="center"/>
    </xf>
    <xf numFmtId="3" fontId="21" fillId="0" borderId="1" xfId="0" applyNumberFormat="1" applyFont="1" applyFill="1" applyBorder="1" applyAlignment="1">
      <alignment horizontal="center" wrapText="1"/>
    </xf>
    <xf numFmtId="3" fontId="21" fillId="0" borderId="3" xfId="0" applyNumberFormat="1" applyFont="1" applyFill="1" applyBorder="1" applyAlignment="1">
      <alignment horizontal="center" wrapText="1"/>
    </xf>
    <xf numFmtId="3" fontId="22" fillId="0" borderId="1" xfId="0" applyNumberFormat="1" applyFont="1" applyFill="1" applyBorder="1" applyAlignment="1">
      <alignment horizontal="center"/>
    </xf>
    <xf numFmtId="165" fontId="22" fillId="0" borderId="1" xfId="0" applyNumberFormat="1" applyFont="1" applyFill="1" applyBorder="1" applyAlignment="1">
      <alignment horizontal="center"/>
    </xf>
    <xf numFmtId="166" fontId="22" fillId="0" borderId="1" xfId="0" applyNumberFormat="1" applyFont="1" applyFill="1" applyBorder="1" applyAlignment="1">
      <alignment horizontal="center"/>
    </xf>
    <xf numFmtId="165" fontId="21" fillId="0" borderId="1" xfId="0" applyNumberFormat="1" applyFont="1" applyFill="1" applyBorder="1" applyAlignment="1">
      <alignment horizontal="center"/>
    </xf>
    <xf numFmtId="166" fontId="21" fillId="0" borderId="1" xfId="0" applyNumberFormat="1" applyFont="1" applyFill="1" applyBorder="1" applyAlignment="1">
      <alignment horizontal="center"/>
    </xf>
    <xf numFmtId="168" fontId="21" fillId="0" borderId="1" xfId="0" applyNumberFormat="1" applyFont="1" applyFill="1" applyBorder="1" applyAlignment="1">
      <alignment horizontal="center"/>
    </xf>
    <xf numFmtId="168" fontId="21" fillId="0" borderId="0" xfId="0" applyNumberFormat="1" applyFont="1" applyFill="1" applyBorder="1" applyAlignment="1">
      <alignment horizontal="center" wrapText="1"/>
    </xf>
    <xf numFmtId="164" fontId="21" fillId="0" borderId="1" xfId="0" applyNumberFormat="1" applyFont="1" applyFill="1" applyBorder="1" applyAlignment="1">
      <alignment horizontal="center"/>
    </xf>
    <xf numFmtId="167" fontId="21" fillId="0" borderId="1" xfId="0" applyNumberFormat="1" applyFont="1" applyFill="1" applyBorder="1" applyAlignment="1">
      <alignment horizontal="center" wrapText="1"/>
    </xf>
    <xf numFmtId="166" fontId="21" fillId="0" borderId="3" xfId="0" applyNumberFormat="1" applyFont="1" applyFill="1" applyBorder="1" applyAlignment="1">
      <alignment horizontal="center" wrapText="1"/>
    </xf>
    <xf numFmtId="10" fontId="21" fillId="0" borderId="1" xfId="0" applyNumberFormat="1" applyFont="1" applyFill="1" applyBorder="1" applyAlignment="1">
      <alignment horizontal="center"/>
    </xf>
    <xf numFmtId="165" fontId="21" fillId="0" borderId="0" xfId="0" applyNumberFormat="1" applyFont="1" applyFill="1" applyBorder="1" applyAlignment="1">
      <alignment horizontal="center"/>
    </xf>
    <xf numFmtId="166" fontId="21"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166" fontId="21" fillId="0" borderId="3" xfId="0" applyNumberFormat="1" applyFont="1" applyFill="1" applyBorder="1" applyAlignment="1">
      <alignment horizontal="center"/>
    </xf>
    <xf numFmtId="14" fontId="21" fillId="0" borderId="6" xfId="0" applyNumberFormat="1" applyFont="1" applyFill="1" applyBorder="1" applyAlignment="1">
      <alignment horizontal="center"/>
    </xf>
    <xf numFmtId="3" fontId="21" fillId="0" borderId="9" xfId="0" applyNumberFormat="1" applyFont="1" applyFill="1" applyBorder="1" applyAlignment="1">
      <alignment horizontal="center"/>
    </xf>
    <xf numFmtId="3" fontId="21" fillId="0" borderId="9" xfId="0" applyNumberFormat="1" applyFont="1" applyFill="1" applyBorder="1" applyAlignment="1">
      <alignment horizontal="center" wrapText="1"/>
    </xf>
    <xf numFmtId="3" fontId="21" fillId="0" borderId="7" xfId="0" applyNumberFormat="1" applyFont="1" applyFill="1" applyBorder="1" applyAlignment="1">
      <alignment horizontal="center" wrapText="1"/>
    </xf>
    <xf numFmtId="3" fontId="22" fillId="0" borderId="9" xfId="0" applyNumberFormat="1" applyFont="1" applyFill="1" applyBorder="1" applyAlignment="1">
      <alignment horizontal="center"/>
    </xf>
    <xf numFmtId="165" fontId="22" fillId="0" borderId="9" xfId="0" applyNumberFormat="1" applyFont="1" applyFill="1" applyBorder="1" applyAlignment="1">
      <alignment horizontal="center"/>
    </xf>
    <xf numFmtId="166" fontId="22" fillId="0" borderId="9" xfId="0" applyNumberFormat="1" applyFont="1" applyFill="1" applyBorder="1" applyAlignment="1">
      <alignment horizontal="center"/>
    </xf>
    <xf numFmtId="164" fontId="21" fillId="0" borderId="9" xfId="0" applyNumberFormat="1" applyFont="1" applyFill="1" applyBorder="1" applyAlignment="1">
      <alignment horizontal="center"/>
    </xf>
    <xf numFmtId="167" fontId="21" fillId="0" borderId="9" xfId="0" applyNumberFormat="1" applyFont="1" applyFill="1" applyBorder="1" applyAlignment="1">
      <alignment horizontal="center" wrapText="1"/>
    </xf>
    <xf numFmtId="166" fontId="21" fillId="0" borderId="7" xfId="0" applyNumberFormat="1" applyFont="1" applyFill="1" applyBorder="1" applyAlignment="1">
      <alignment horizontal="center" wrapText="1"/>
    </xf>
    <xf numFmtId="10" fontId="21" fillId="0" borderId="9" xfId="0" applyNumberFormat="1" applyFont="1" applyFill="1" applyBorder="1" applyAlignment="1">
      <alignment horizontal="center"/>
    </xf>
    <xf numFmtId="165" fontId="21" fillId="0" borderId="9" xfId="0" applyNumberFormat="1" applyFont="1" applyFill="1" applyBorder="1" applyAlignment="1">
      <alignment horizontal="center"/>
    </xf>
    <xf numFmtId="166" fontId="21" fillId="0" borderId="9" xfId="0" applyNumberFormat="1" applyFont="1" applyFill="1" applyBorder="1" applyAlignment="1">
      <alignment horizontal="center"/>
    </xf>
    <xf numFmtId="168" fontId="21" fillId="0" borderId="9" xfId="0" applyNumberFormat="1" applyFont="1" applyFill="1" applyBorder="1" applyAlignment="1">
      <alignment horizontal="center"/>
    </xf>
    <xf numFmtId="3" fontId="23" fillId="0" borderId="0" xfId="0" applyNumberFormat="1" applyFont="1" applyFill="1" applyBorder="1" applyAlignment="1">
      <alignment horizontal="center"/>
    </xf>
    <xf numFmtId="165" fontId="23" fillId="0" borderId="1" xfId="0" applyNumberFormat="1" applyFont="1" applyFill="1" applyBorder="1" applyAlignment="1">
      <alignment horizontal="center"/>
    </xf>
    <xf numFmtId="166" fontId="23" fillId="0" borderId="3" xfId="0" applyNumberFormat="1" applyFont="1" applyFill="1" applyBorder="1" applyAlignment="1">
      <alignment horizontal="center"/>
    </xf>
    <xf numFmtId="3" fontId="23" fillId="0" borderId="1" xfId="0" applyNumberFormat="1" applyFont="1" applyFill="1" applyBorder="1" applyAlignment="1">
      <alignment horizontal="center"/>
    </xf>
    <xf numFmtId="3" fontId="23" fillId="0" borderId="1" xfId="0" applyNumberFormat="1" applyFont="1" applyFill="1" applyBorder="1" applyAlignment="1">
      <alignment horizontal="center" wrapText="1"/>
    </xf>
    <xf numFmtId="3" fontId="23" fillId="0" borderId="3" xfId="0" applyNumberFormat="1" applyFont="1" applyFill="1" applyBorder="1" applyAlignment="1">
      <alignment horizontal="center" wrapText="1"/>
    </xf>
    <xf numFmtId="3" fontId="24" fillId="0" borderId="1" xfId="0" applyNumberFormat="1" applyFont="1" applyFill="1" applyBorder="1" applyAlignment="1">
      <alignment horizontal="center"/>
    </xf>
    <xf numFmtId="165" fontId="24" fillId="0" borderId="1" xfId="0" applyNumberFormat="1" applyFont="1" applyFill="1" applyBorder="1" applyAlignment="1">
      <alignment horizontal="center"/>
    </xf>
    <xf numFmtId="166" fontId="24" fillId="0" borderId="1" xfId="0" applyNumberFormat="1" applyFont="1" applyFill="1" applyBorder="1" applyAlignment="1">
      <alignment horizontal="center"/>
    </xf>
    <xf numFmtId="168" fontId="23" fillId="0" borderId="1" xfId="0" applyNumberFormat="1" applyFont="1" applyFill="1" applyBorder="1" applyAlignment="1">
      <alignment horizontal="center"/>
    </xf>
    <xf numFmtId="168" fontId="23" fillId="0" borderId="0" xfId="0" applyNumberFormat="1" applyFont="1" applyFill="1" applyBorder="1" applyAlignment="1">
      <alignment horizontal="center" wrapText="1"/>
    </xf>
    <xf numFmtId="164" fontId="23" fillId="0" borderId="9" xfId="0" applyNumberFormat="1" applyFont="1" applyFill="1" applyBorder="1" applyAlignment="1">
      <alignment horizontal="center"/>
    </xf>
    <xf numFmtId="167" fontId="23" fillId="0" borderId="9" xfId="0" applyNumberFormat="1" applyFont="1" applyFill="1" applyBorder="1" applyAlignment="1">
      <alignment horizontal="center" wrapText="1"/>
    </xf>
    <xf numFmtId="166" fontId="23" fillId="0" borderId="7" xfId="0" applyNumberFormat="1" applyFont="1" applyFill="1" applyBorder="1" applyAlignment="1">
      <alignment horizontal="center" wrapText="1"/>
    </xf>
    <xf numFmtId="10" fontId="23" fillId="0" borderId="1" xfId="0" applyNumberFormat="1" applyFont="1" applyFill="1" applyBorder="1" applyAlignment="1">
      <alignment horizontal="center"/>
    </xf>
    <xf numFmtId="165" fontId="23" fillId="0" borderId="0" xfId="0" applyNumberFormat="1" applyFont="1" applyFill="1" applyBorder="1" applyAlignment="1">
      <alignment horizontal="center"/>
    </xf>
    <xf numFmtId="166" fontId="23" fillId="0" borderId="0" xfId="0" applyNumberFormat="1" applyFont="1" applyFill="1" applyBorder="1" applyAlignment="1">
      <alignment horizontal="center"/>
    </xf>
    <xf numFmtId="166" fontId="23" fillId="0" borderId="1" xfId="0" applyNumberFormat="1" applyFont="1" applyFill="1" applyBorder="1" applyAlignment="1">
      <alignment horizontal="center"/>
    </xf>
    <xf numFmtId="164" fontId="23" fillId="0" borderId="1" xfId="0" applyNumberFormat="1" applyFont="1" applyFill="1" applyBorder="1" applyAlignment="1">
      <alignment horizontal="center"/>
    </xf>
    <xf numFmtId="167" fontId="23" fillId="0" borderId="1" xfId="0" applyNumberFormat="1" applyFont="1" applyFill="1" applyBorder="1" applyAlignment="1">
      <alignment horizontal="center" wrapText="1"/>
    </xf>
    <xf numFmtId="166" fontId="23" fillId="0" borderId="3" xfId="0" applyNumberFormat="1" applyFont="1" applyFill="1" applyBorder="1" applyAlignment="1">
      <alignment horizontal="center" wrapText="1"/>
    </xf>
    <xf numFmtId="3" fontId="25" fillId="0" borderId="1" xfId="0" applyNumberFormat="1" applyFont="1" applyFill="1" applyBorder="1" applyAlignment="1">
      <alignment horizontal="center"/>
    </xf>
    <xf numFmtId="3" fontId="25" fillId="0" borderId="1" xfId="0" applyNumberFormat="1" applyFont="1" applyFill="1" applyBorder="1" applyAlignment="1">
      <alignment horizontal="center" wrapText="1"/>
    </xf>
    <xf numFmtId="3" fontId="25" fillId="0" borderId="3" xfId="0" applyNumberFormat="1" applyFont="1" applyFill="1" applyBorder="1" applyAlignment="1">
      <alignment horizontal="center" wrapText="1"/>
    </xf>
    <xf numFmtId="3" fontId="26" fillId="0" borderId="1" xfId="0" applyNumberFormat="1" applyFont="1" applyFill="1" applyBorder="1" applyAlignment="1">
      <alignment horizontal="center"/>
    </xf>
    <xf numFmtId="165" fontId="26" fillId="0" borderId="1" xfId="0" applyNumberFormat="1" applyFont="1" applyFill="1" applyBorder="1" applyAlignment="1">
      <alignment horizontal="center"/>
    </xf>
    <xf numFmtId="166" fontId="26" fillId="0" borderId="1" xfId="0" applyNumberFormat="1" applyFont="1" applyFill="1" applyBorder="1" applyAlignment="1">
      <alignment horizontal="center"/>
    </xf>
    <xf numFmtId="165" fontId="25" fillId="0" borderId="1" xfId="0" applyNumberFormat="1" applyFont="1" applyFill="1" applyBorder="1" applyAlignment="1">
      <alignment horizontal="center"/>
    </xf>
    <xf numFmtId="166" fontId="25" fillId="0" borderId="1" xfId="0" applyNumberFormat="1" applyFont="1" applyFill="1" applyBorder="1" applyAlignment="1">
      <alignment horizontal="center"/>
    </xf>
    <xf numFmtId="168" fontId="25" fillId="0" borderId="1" xfId="0" applyNumberFormat="1" applyFont="1" applyFill="1" applyBorder="1" applyAlignment="1">
      <alignment horizontal="center"/>
    </xf>
    <xf numFmtId="168" fontId="25" fillId="0" borderId="0" xfId="0" applyNumberFormat="1" applyFont="1" applyFill="1" applyBorder="1" applyAlignment="1">
      <alignment horizontal="center" wrapText="1"/>
    </xf>
    <xf numFmtId="164" fontId="25" fillId="0" borderId="1" xfId="0" applyNumberFormat="1" applyFont="1" applyFill="1" applyBorder="1" applyAlignment="1">
      <alignment horizontal="center"/>
    </xf>
    <xf numFmtId="167" fontId="25" fillId="0" borderId="1" xfId="0" applyNumberFormat="1" applyFont="1" applyFill="1" applyBorder="1" applyAlignment="1">
      <alignment horizontal="center" wrapText="1"/>
    </xf>
    <xf numFmtId="166" fontId="25" fillId="0" borderId="3" xfId="0" applyNumberFormat="1" applyFont="1" applyFill="1" applyBorder="1" applyAlignment="1">
      <alignment horizontal="center" wrapText="1"/>
    </xf>
    <xf numFmtId="10" fontId="25" fillId="0" borderId="1" xfId="0" applyNumberFormat="1" applyFont="1" applyFill="1" applyBorder="1" applyAlignment="1">
      <alignment horizontal="center"/>
    </xf>
    <xf numFmtId="165" fontId="25" fillId="0" borderId="0" xfId="0" applyNumberFormat="1" applyFont="1" applyFill="1" applyBorder="1" applyAlignment="1">
      <alignment horizontal="center"/>
    </xf>
    <xf numFmtId="166" fontId="25" fillId="0" borderId="0" xfId="0" applyNumberFormat="1" applyFont="1" applyFill="1" applyBorder="1" applyAlignment="1">
      <alignment horizontal="center"/>
    </xf>
    <xf numFmtId="3" fontId="25" fillId="0" borderId="0" xfId="0" applyNumberFormat="1" applyFont="1" applyFill="1" applyBorder="1" applyAlignment="1">
      <alignment horizontal="center"/>
    </xf>
    <xf numFmtId="166" fontId="25" fillId="0" borderId="3" xfId="0" applyNumberFormat="1" applyFont="1" applyFill="1" applyBorder="1" applyAlignment="1">
      <alignment horizontal="center"/>
    </xf>
    <xf numFmtId="3" fontId="27" fillId="0" borderId="1" xfId="0" applyNumberFormat="1" applyFont="1" applyFill="1" applyBorder="1" applyAlignment="1">
      <alignment horizontal="center"/>
    </xf>
    <xf numFmtId="3" fontId="27" fillId="0" borderId="1" xfId="0" applyNumberFormat="1" applyFont="1" applyFill="1" applyBorder="1" applyAlignment="1">
      <alignment horizontal="center" wrapText="1"/>
    </xf>
    <xf numFmtId="3" fontId="27" fillId="0" borderId="3" xfId="0" applyNumberFormat="1" applyFont="1" applyFill="1" applyBorder="1" applyAlignment="1">
      <alignment horizontal="center" wrapText="1"/>
    </xf>
    <xf numFmtId="3" fontId="28" fillId="0" borderId="1" xfId="0" applyNumberFormat="1" applyFont="1" applyFill="1" applyBorder="1" applyAlignment="1">
      <alignment horizontal="center"/>
    </xf>
    <xf numFmtId="165" fontId="28" fillId="0" borderId="1" xfId="0" applyNumberFormat="1" applyFont="1" applyFill="1" applyBorder="1" applyAlignment="1">
      <alignment horizontal="center"/>
    </xf>
    <xf numFmtId="166" fontId="28" fillId="0" borderId="1" xfId="0" applyNumberFormat="1" applyFont="1" applyFill="1" applyBorder="1" applyAlignment="1">
      <alignment horizontal="center"/>
    </xf>
    <xf numFmtId="165" fontId="27" fillId="0" borderId="1" xfId="0" applyNumberFormat="1" applyFont="1" applyFill="1" applyBorder="1" applyAlignment="1">
      <alignment horizontal="center"/>
    </xf>
    <xf numFmtId="168" fontId="27" fillId="0" borderId="1" xfId="0" applyNumberFormat="1" applyFont="1" applyFill="1" applyBorder="1" applyAlignment="1">
      <alignment horizontal="center"/>
    </xf>
    <xf numFmtId="168" fontId="27" fillId="0" borderId="0" xfId="0" applyNumberFormat="1" applyFont="1" applyFill="1" applyBorder="1" applyAlignment="1">
      <alignment horizontal="center" wrapText="1"/>
    </xf>
    <xf numFmtId="14" fontId="27" fillId="0" borderId="6" xfId="0" applyNumberFormat="1" applyFont="1" applyFill="1" applyBorder="1" applyAlignment="1">
      <alignment horizontal="center"/>
    </xf>
    <xf numFmtId="164" fontId="27" fillId="0" borderId="9" xfId="0" applyNumberFormat="1" applyFont="1" applyFill="1" applyBorder="1" applyAlignment="1">
      <alignment horizontal="center"/>
    </xf>
    <xf numFmtId="167" fontId="27" fillId="0" borderId="9" xfId="0" applyNumberFormat="1" applyFont="1" applyFill="1" applyBorder="1" applyAlignment="1">
      <alignment horizontal="center" wrapText="1"/>
    </xf>
    <xf numFmtId="166" fontId="27" fillId="0" borderId="7" xfId="0" applyNumberFormat="1" applyFont="1" applyFill="1" applyBorder="1" applyAlignment="1">
      <alignment horizontal="center" wrapText="1"/>
    </xf>
    <xf numFmtId="10" fontId="27" fillId="0" borderId="1" xfId="0" applyNumberFormat="1" applyFont="1" applyFill="1" applyBorder="1" applyAlignment="1">
      <alignment horizontal="center"/>
    </xf>
    <xf numFmtId="165" fontId="27" fillId="0" borderId="0" xfId="0" applyNumberFormat="1" applyFont="1" applyFill="1" applyBorder="1" applyAlignment="1">
      <alignment horizontal="center"/>
    </xf>
    <xf numFmtId="166" fontId="27" fillId="0" borderId="0" xfId="0" applyNumberFormat="1" applyFont="1" applyFill="1" applyBorder="1" applyAlignment="1">
      <alignment horizontal="center"/>
    </xf>
    <xf numFmtId="3" fontId="27" fillId="0" borderId="0" xfId="0" applyNumberFormat="1" applyFont="1" applyFill="1" applyBorder="1" applyAlignment="1">
      <alignment horizontal="center"/>
    </xf>
    <xf numFmtId="166" fontId="27" fillId="0" borderId="3" xfId="0" applyNumberFormat="1" applyFont="1" applyFill="1" applyBorder="1" applyAlignment="1">
      <alignment horizontal="center"/>
    </xf>
    <xf numFmtId="3" fontId="29" fillId="0" borderId="9" xfId="0" applyNumberFormat="1" applyFont="1" applyFill="1" applyBorder="1" applyAlignment="1">
      <alignment horizontal="center"/>
    </xf>
    <xf numFmtId="3" fontId="29" fillId="0" borderId="9" xfId="0" applyNumberFormat="1" applyFont="1" applyFill="1" applyBorder="1" applyAlignment="1">
      <alignment horizontal="center" wrapText="1"/>
    </xf>
    <xf numFmtId="168" fontId="29" fillId="0" borderId="0" xfId="0" applyNumberFormat="1" applyFont="1" applyFill="1" applyBorder="1" applyAlignment="1">
      <alignment horizontal="center" wrapText="1"/>
    </xf>
    <xf numFmtId="14" fontId="29" fillId="0" borderId="6" xfId="1" applyNumberFormat="1" applyFont="1" applyFill="1" applyBorder="1" applyAlignment="1">
      <alignment horizontal="center" vertical="center"/>
    </xf>
    <xf numFmtId="165" fontId="29" fillId="0" borderId="9" xfId="0" applyNumberFormat="1" applyFont="1" applyFill="1" applyBorder="1" applyAlignment="1">
      <alignment horizontal="center"/>
    </xf>
    <xf numFmtId="166" fontId="29" fillId="0" borderId="9" xfId="0" applyNumberFormat="1" applyFont="1" applyFill="1" applyBorder="1" applyAlignment="1">
      <alignment horizontal="center"/>
    </xf>
    <xf numFmtId="168" fontId="29" fillId="0" borderId="9" xfId="0" applyNumberFormat="1" applyFont="1" applyFill="1" applyBorder="1" applyAlignment="1">
      <alignment horizontal="center"/>
    </xf>
    <xf numFmtId="3" fontId="29" fillId="0" borderId="1" xfId="0" applyNumberFormat="1" applyFont="1" applyFill="1" applyBorder="1" applyAlignment="1">
      <alignment horizontal="center"/>
    </xf>
    <xf numFmtId="3" fontId="29" fillId="0" borderId="1" xfId="0" applyNumberFormat="1" applyFont="1" applyFill="1" applyBorder="1" applyAlignment="1">
      <alignment horizontal="center" wrapText="1"/>
    </xf>
    <xf numFmtId="3" fontId="29" fillId="0" borderId="3" xfId="0" applyNumberFormat="1" applyFont="1" applyFill="1" applyBorder="1" applyAlignment="1">
      <alignment horizontal="center" wrapText="1"/>
    </xf>
    <xf numFmtId="14" fontId="29" fillId="0" borderId="6" xfId="0" applyNumberFormat="1" applyFont="1" applyFill="1" applyBorder="1" applyAlignment="1">
      <alignment horizontal="center"/>
    </xf>
    <xf numFmtId="3" fontId="29" fillId="0" borderId="7" xfId="0" applyNumberFormat="1" applyFont="1" applyFill="1" applyBorder="1" applyAlignment="1">
      <alignment horizontal="center" wrapText="1"/>
    </xf>
    <xf numFmtId="3" fontId="30" fillId="0" borderId="9" xfId="0" applyNumberFormat="1" applyFont="1" applyFill="1" applyBorder="1" applyAlignment="1">
      <alignment horizontal="center"/>
    </xf>
    <xf numFmtId="165" fontId="30" fillId="0" borderId="9" xfId="0" applyNumberFormat="1" applyFont="1" applyFill="1" applyBorder="1" applyAlignment="1">
      <alignment horizontal="center"/>
    </xf>
    <xf numFmtId="166" fontId="30" fillId="0" borderId="9" xfId="0" applyNumberFormat="1" applyFont="1" applyFill="1" applyBorder="1" applyAlignment="1">
      <alignment horizontal="center"/>
    </xf>
    <xf numFmtId="165" fontId="29" fillId="0" borderId="1" xfId="0" applyNumberFormat="1" applyFont="1" applyFill="1" applyBorder="1" applyAlignment="1">
      <alignment horizontal="center"/>
    </xf>
    <xf numFmtId="166" fontId="29" fillId="0" borderId="1" xfId="0" applyNumberFormat="1" applyFont="1" applyFill="1" applyBorder="1" applyAlignment="1">
      <alignment horizontal="center"/>
    </xf>
    <xf numFmtId="168" fontId="29" fillId="0" borderId="1" xfId="0" applyNumberFormat="1" applyFont="1" applyFill="1" applyBorder="1" applyAlignment="1">
      <alignment horizontal="center"/>
    </xf>
    <xf numFmtId="164" fontId="29" fillId="0" borderId="1" xfId="0" applyNumberFormat="1" applyFont="1" applyFill="1" applyBorder="1" applyAlignment="1">
      <alignment horizontal="center"/>
    </xf>
    <xf numFmtId="167" fontId="29" fillId="0" borderId="1" xfId="0" applyNumberFormat="1" applyFont="1" applyFill="1" applyBorder="1" applyAlignment="1">
      <alignment horizontal="center" wrapText="1"/>
    </xf>
    <xf numFmtId="10" fontId="29" fillId="0" borderId="1" xfId="0" applyNumberFormat="1" applyFont="1" applyFill="1" applyBorder="1" applyAlignment="1">
      <alignment horizontal="center"/>
    </xf>
    <xf numFmtId="165" fontId="29" fillId="0" borderId="0" xfId="0" applyNumberFormat="1" applyFont="1" applyFill="1" applyBorder="1" applyAlignment="1">
      <alignment horizontal="center"/>
    </xf>
    <xf numFmtId="3" fontId="29" fillId="0" borderId="0" xfId="0" applyNumberFormat="1" applyFont="1" applyFill="1" applyBorder="1" applyAlignment="1">
      <alignment horizontal="center"/>
    </xf>
    <xf numFmtId="166" fontId="29" fillId="0" borderId="3" xfId="0" applyNumberFormat="1" applyFont="1" applyFill="1" applyBorder="1" applyAlignment="1">
      <alignment horizontal="center"/>
    </xf>
    <xf numFmtId="3" fontId="30" fillId="0" borderId="1" xfId="0" applyNumberFormat="1" applyFont="1" applyFill="1" applyBorder="1" applyAlignment="1">
      <alignment horizontal="center"/>
    </xf>
    <xf numFmtId="165" fontId="30" fillId="0" borderId="1" xfId="0" applyNumberFormat="1" applyFont="1" applyFill="1" applyBorder="1" applyAlignment="1">
      <alignment horizontal="center"/>
    </xf>
    <xf numFmtId="166" fontId="30" fillId="0" borderId="1" xfId="0" applyNumberFormat="1" applyFont="1" applyFill="1" applyBorder="1" applyAlignment="1">
      <alignment horizontal="center"/>
    </xf>
    <xf numFmtId="166" fontId="29" fillId="0" borderId="0" xfId="0" applyNumberFormat="1" applyFont="1" applyFill="1" applyBorder="1" applyAlignment="1">
      <alignment horizontal="center"/>
    </xf>
    <xf numFmtId="164" fontId="29" fillId="0" borderId="9" xfId="0" applyNumberFormat="1" applyFont="1" applyFill="1" applyBorder="1" applyAlignment="1">
      <alignment horizontal="center"/>
    </xf>
    <xf numFmtId="167" fontId="29" fillId="0" borderId="9" xfId="0" applyNumberFormat="1" applyFont="1" applyFill="1" applyBorder="1" applyAlignment="1">
      <alignment horizontal="center" wrapText="1"/>
    </xf>
    <xf numFmtId="166" fontId="29" fillId="0" borderId="3" xfId="0" applyNumberFormat="1" applyFont="1" applyFill="1" applyBorder="1" applyAlignment="1">
      <alignment horizontal="center" wrapText="1"/>
    </xf>
    <xf numFmtId="165" fontId="16" fillId="0" borderId="9" xfId="0" applyNumberFormat="1" applyFont="1" applyFill="1" applyBorder="1" applyAlignment="1">
      <alignment horizontal="center"/>
    </xf>
    <xf numFmtId="166" fontId="16" fillId="0" borderId="9" xfId="0" applyNumberFormat="1" applyFont="1" applyFill="1" applyBorder="1" applyAlignment="1">
      <alignment horizontal="center"/>
    </xf>
    <xf numFmtId="3" fontId="31" fillId="0" borderId="1" xfId="0" applyNumberFormat="1" applyFont="1" applyFill="1" applyBorder="1" applyAlignment="1">
      <alignment horizontal="center"/>
    </xf>
    <xf numFmtId="3" fontId="31" fillId="0" borderId="1" xfId="0" applyNumberFormat="1" applyFont="1" applyFill="1" applyBorder="1" applyAlignment="1">
      <alignment horizontal="center" wrapText="1"/>
    </xf>
    <xf numFmtId="3" fontId="31" fillId="0" borderId="3" xfId="0" applyNumberFormat="1" applyFont="1" applyFill="1" applyBorder="1" applyAlignment="1">
      <alignment horizontal="center" wrapText="1"/>
    </xf>
    <xf numFmtId="3" fontId="32" fillId="0" borderId="1" xfId="0" applyNumberFormat="1" applyFont="1" applyFill="1" applyBorder="1" applyAlignment="1">
      <alignment horizontal="center"/>
    </xf>
    <xf numFmtId="165" fontId="32" fillId="0" borderId="1" xfId="0" applyNumberFormat="1" applyFont="1" applyFill="1" applyBorder="1" applyAlignment="1">
      <alignment horizontal="center"/>
    </xf>
    <xf numFmtId="166" fontId="32" fillId="0" borderId="1" xfId="0" applyNumberFormat="1" applyFont="1" applyFill="1" applyBorder="1" applyAlignment="1">
      <alignment horizontal="center"/>
    </xf>
    <xf numFmtId="165" fontId="31" fillId="0" borderId="1" xfId="0" applyNumberFormat="1" applyFont="1" applyFill="1" applyBorder="1" applyAlignment="1">
      <alignment horizontal="center"/>
    </xf>
    <xf numFmtId="168" fontId="31" fillId="0" borderId="1" xfId="0" applyNumberFormat="1" applyFont="1" applyFill="1" applyBorder="1" applyAlignment="1">
      <alignment horizontal="center"/>
    </xf>
    <xf numFmtId="168" fontId="31" fillId="0" borderId="0" xfId="0" applyNumberFormat="1" applyFont="1" applyFill="1" applyBorder="1" applyAlignment="1">
      <alignment horizontal="center" wrapText="1"/>
    </xf>
    <xf numFmtId="164" fontId="31" fillId="0" borderId="1" xfId="0" applyNumberFormat="1" applyFont="1" applyFill="1" applyBorder="1" applyAlignment="1">
      <alignment horizontal="center"/>
    </xf>
    <xf numFmtId="167" fontId="31" fillId="0" borderId="1" xfId="0" applyNumberFormat="1" applyFont="1" applyFill="1" applyBorder="1" applyAlignment="1">
      <alignment horizontal="center" wrapText="1"/>
    </xf>
    <xf numFmtId="10" fontId="31" fillId="0" borderId="1" xfId="0" applyNumberFormat="1" applyFont="1" applyFill="1" applyBorder="1" applyAlignment="1">
      <alignment horizontal="center"/>
    </xf>
    <xf numFmtId="165" fontId="31" fillId="0" borderId="0" xfId="0" applyNumberFormat="1" applyFont="1" applyFill="1" applyBorder="1" applyAlignment="1">
      <alignment horizontal="center"/>
    </xf>
    <xf numFmtId="166" fontId="31" fillId="0" borderId="0" xfId="0" applyNumberFormat="1" applyFont="1" applyFill="1" applyBorder="1" applyAlignment="1">
      <alignment horizontal="center"/>
    </xf>
    <xf numFmtId="3" fontId="31" fillId="0" borderId="0" xfId="0" applyNumberFormat="1" applyFont="1" applyFill="1" applyBorder="1" applyAlignment="1">
      <alignment horizontal="center"/>
    </xf>
    <xf numFmtId="166" fontId="31" fillId="0" borderId="3" xfId="0" applyNumberFormat="1" applyFont="1" applyFill="1" applyBorder="1" applyAlignment="1">
      <alignment horizontal="center"/>
    </xf>
    <xf numFmtId="3" fontId="33" fillId="0" borderId="1" xfId="0" applyNumberFormat="1" applyFont="1" applyFill="1" applyBorder="1" applyAlignment="1">
      <alignment horizontal="center"/>
    </xf>
    <xf numFmtId="3" fontId="33" fillId="0" borderId="1" xfId="0" applyNumberFormat="1" applyFont="1" applyFill="1" applyBorder="1" applyAlignment="1">
      <alignment horizontal="center" wrapText="1"/>
    </xf>
    <xf numFmtId="3" fontId="33" fillId="0" borderId="3" xfId="0" applyNumberFormat="1" applyFont="1" applyFill="1" applyBorder="1" applyAlignment="1">
      <alignment horizontal="center" wrapText="1"/>
    </xf>
    <xf numFmtId="3" fontId="34" fillId="0" borderId="1" xfId="0" applyNumberFormat="1" applyFont="1" applyFill="1" applyBorder="1" applyAlignment="1">
      <alignment horizontal="center"/>
    </xf>
    <xf numFmtId="165" fontId="34" fillId="0" borderId="1" xfId="0" applyNumberFormat="1" applyFont="1" applyFill="1" applyBorder="1" applyAlignment="1">
      <alignment horizontal="center"/>
    </xf>
    <xf numFmtId="166" fontId="34" fillId="0" borderId="1" xfId="0" applyNumberFormat="1" applyFont="1" applyFill="1" applyBorder="1" applyAlignment="1">
      <alignment horizontal="center"/>
    </xf>
    <xf numFmtId="165" fontId="33" fillId="0" borderId="1" xfId="0" applyNumberFormat="1" applyFont="1" applyFill="1" applyBorder="1" applyAlignment="1">
      <alignment horizontal="center"/>
    </xf>
    <xf numFmtId="166" fontId="33" fillId="0" borderId="1" xfId="0" applyNumberFormat="1" applyFont="1" applyFill="1" applyBorder="1" applyAlignment="1">
      <alignment horizontal="center"/>
    </xf>
    <xf numFmtId="168" fontId="33" fillId="0" borderId="1" xfId="0" applyNumberFormat="1" applyFont="1" applyFill="1" applyBorder="1" applyAlignment="1">
      <alignment horizontal="center"/>
    </xf>
    <xf numFmtId="168" fontId="33" fillId="0" borderId="0" xfId="0" applyNumberFormat="1" applyFont="1" applyFill="1" applyBorder="1" applyAlignment="1">
      <alignment horizontal="center" wrapText="1"/>
    </xf>
    <xf numFmtId="164" fontId="33" fillId="0" borderId="1" xfId="0" applyNumberFormat="1" applyFont="1" applyFill="1" applyBorder="1" applyAlignment="1">
      <alignment horizontal="center"/>
    </xf>
    <xf numFmtId="167" fontId="33" fillId="0" borderId="1" xfId="0" applyNumberFormat="1" applyFont="1" applyFill="1" applyBorder="1" applyAlignment="1">
      <alignment horizontal="center" wrapText="1"/>
    </xf>
    <xf numFmtId="166" fontId="33" fillId="0" borderId="3" xfId="0" applyNumberFormat="1" applyFont="1" applyFill="1" applyBorder="1" applyAlignment="1">
      <alignment horizontal="center" wrapText="1"/>
    </xf>
    <xf numFmtId="10" fontId="33" fillId="0" borderId="1" xfId="0" applyNumberFormat="1" applyFont="1" applyFill="1" applyBorder="1" applyAlignment="1">
      <alignment horizontal="center"/>
    </xf>
    <xf numFmtId="165" fontId="33" fillId="0" borderId="0" xfId="0" applyNumberFormat="1" applyFont="1" applyFill="1" applyBorder="1" applyAlignment="1">
      <alignment horizontal="center"/>
    </xf>
    <xf numFmtId="166" fontId="33" fillId="0" borderId="0" xfId="0" applyNumberFormat="1" applyFont="1" applyFill="1" applyBorder="1" applyAlignment="1">
      <alignment horizontal="center"/>
    </xf>
    <xf numFmtId="3" fontId="33" fillId="0" borderId="0" xfId="0" applyNumberFormat="1" applyFont="1" applyFill="1" applyBorder="1" applyAlignment="1">
      <alignment horizontal="center"/>
    </xf>
    <xf numFmtId="166" fontId="33" fillId="0" borderId="3" xfId="0" applyNumberFormat="1" applyFont="1" applyFill="1" applyBorder="1" applyAlignment="1">
      <alignment horizontal="center"/>
    </xf>
    <xf numFmtId="3" fontId="35" fillId="0" borderId="1" xfId="0" applyNumberFormat="1" applyFont="1" applyFill="1" applyBorder="1" applyAlignment="1">
      <alignment horizontal="center"/>
    </xf>
    <xf numFmtId="3" fontId="35" fillId="0" borderId="1" xfId="0" applyNumberFormat="1" applyFont="1" applyFill="1" applyBorder="1" applyAlignment="1">
      <alignment horizontal="center" wrapText="1"/>
    </xf>
    <xf numFmtId="3" fontId="35" fillId="0" borderId="3" xfId="0" applyNumberFormat="1" applyFont="1" applyFill="1" applyBorder="1" applyAlignment="1">
      <alignment horizontal="center" wrapText="1"/>
    </xf>
    <xf numFmtId="3" fontId="36" fillId="0" borderId="1" xfId="0" applyNumberFormat="1" applyFont="1" applyFill="1" applyBorder="1" applyAlignment="1">
      <alignment horizontal="center"/>
    </xf>
    <xf numFmtId="165" fontId="36" fillId="0" borderId="1" xfId="0" applyNumberFormat="1" applyFont="1" applyFill="1" applyBorder="1" applyAlignment="1">
      <alignment horizontal="center"/>
    </xf>
    <xf numFmtId="166" fontId="36" fillId="0" borderId="1" xfId="0" applyNumberFormat="1" applyFont="1" applyFill="1" applyBorder="1" applyAlignment="1">
      <alignment horizontal="center"/>
    </xf>
    <xf numFmtId="165" fontId="35" fillId="0" borderId="1" xfId="0" applyNumberFormat="1" applyFont="1" applyFill="1" applyBorder="1" applyAlignment="1">
      <alignment horizontal="center"/>
    </xf>
    <xf numFmtId="166" fontId="35" fillId="0" borderId="1" xfId="0" applyNumberFormat="1" applyFont="1" applyFill="1" applyBorder="1" applyAlignment="1">
      <alignment horizontal="center"/>
    </xf>
    <xf numFmtId="168" fontId="35" fillId="0" borderId="1" xfId="0" applyNumberFormat="1" applyFont="1" applyFill="1" applyBorder="1" applyAlignment="1">
      <alignment horizontal="center"/>
    </xf>
    <xf numFmtId="168" fontId="35" fillId="0" borderId="0" xfId="0" applyNumberFormat="1" applyFont="1" applyFill="1" applyBorder="1" applyAlignment="1">
      <alignment horizontal="center" wrapText="1"/>
    </xf>
    <xf numFmtId="164" fontId="35" fillId="0" borderId="1" xfId="0" applyNumberFormat="1" applyFont="1" applyFill="1" applyBorder="1" applyAlignment="1">
      <alignment horizontal="center"/>
    </xf>
    <xf numFmtId="167" fontId="35" fillId="0" borderId="1" xfId="0" applyNumberFormat="1" applyFont="1" applyFill="1" applyBorder="1" applyAlignment="1">
      <alignment horizontal="center" wrapText="1"/>
    </xf>
    <xf numFmtId="166" fontId="35" fillId="0" borderId="3" xfId="0" applyNumberFormat="1" applyFont="1" applyFill="1" applyBorder="1" applyAlignment="1">
      <alignment horizontal="center" wrapText="1"/>
    </xf>
    <xf numFmtId="10" fontId="35" fillId="0" borderId="1" xfId="0" applyNumberFormat="1" applyFont="1" applyFill="1" applyBorder="1" applyAlignment="1">
      <alignment horizontal="center"/>
    </xf>
    <xf numFmtId="165" fontId="35" fillId="0" borderId="0" xfId="0" applyNumberFormat="1" applyFont="1" applyFill="1" applyBorder="1" applyAlignment="1">
      <alignment horizontal="center"/>
    </xf>
    <xf numFmtId="166" fontId="35" fillId="0" borderId="0" xfId="0" applyNumberFormat="1" applyFont="1" applyFill="1" applyBorder="1" applyAlignment="1">
      <alignment horizontal="center"/>
    </xf>
    <xf numFmtId="3" fontId="35" fillId="0" borderId="0" xfId="0" applyNumberFormat="1" applyFont="1" applyFill="1" applyBorder="1" applyAlignment="1">
      <alignment horizontal="center"/>
    </xf>
    <xf numFmtId="166" fontId="35" fillId="0" borderId="3" xfId="0" applyNumberFormat="1" applyFont="1" applyFill="1" applyBorder="1" applyAlignment="1">
      <alignment horizontal="center"/>
    </xf>
    <xf numFmtId="164" fontId="35" fillId="0" borderId="9" xfId="0" applyNumberFormat="1" applyFont="1" applyFill="1" applyBorder="1" applyAlignment="1">
      <alignment horizontal="center"/>
    </xf>
    <xf numFmtId="3" fontId="37" fillId="0" borderId="1" xfId="0" applyNumberFormat="1" applyFont="1" applyFill="1" applyBorder="1" applyAlignment="1">
      <alignment horizontal="center"/>
    </xf>
    <xf numFmtId="3" fontId="37" fillId="0" borderId="1" xfId="0" applyNumberFormat="1" applyFont="1" applyFill="1" applyBorder="1" applyAlignment="1">
      <alignment horizontal="center" wrapText="1"/>
    </xf>
    <xf numFmtId="3" fontId="37" fillId="0" borderId="3" xfId="0" applyNumberFormat="1" applyFont="1" applyFill="1" applyBorder="1" applyAlignment="1">
      <alignment horizontal="center" wrapText="1"/>
    </xf>
    <xf numFmtId="3" fontId="38" fillId="0" borderId="1" xfId="0" applyNumberFormat="1" applyFont="1" applyFill="1" applyBorder="1" applyAlignment="1">
      <alignment horizontal="center"/>
    </xf>
    <xf numFmtId="165" fontId="38" fillId="0" borderId="1" xfId="0" applyNumberFormat="1" applyFont="1" applyFill="1" applyBorder="1" applyAlignment="1">
      <alignment horizontal="center"/>
    </xf>
    <xf numFmtId="165" fontId="37" fillId="0" borderId="1" xfId="0" applyNumberFormat="1" applyFont="1" applyFill="1" applyBorder="1" applyAlignment="1">
      <alignment horizontal="center"/>
    </xf>
    <xf numFmtId="168" fontId="37" fillId="0" borderId="1" xfId="0" applyNumberFormat="1" applyFont="1" applyFill="1" applyBorder="1" applyAlignment="1">
      <alignment horizontal="center"/>
    </xf>
    <xf numFmtId="168" fontId="37" fillId="0" borderId="0" xfId="0" applyNumberFormat="1" applyFont="1" applyFill="1" applyBorder="1" applyAlignment="1">
      <alignment horizontal="center" wrapText="1"/>
    </xf>
    <xf numFmtId="164" fontId="37" fillId="0" borderId="9" xfId="0" applyNumberFormat="1" applyFont="1" applyFill="1" applyBorder="1" applyAlignment="1">
      <alignment horizontal="center"/>
    </xf>
    <xf numFmtId="167" fontId="37" fillId="0" borderId="9" xfId="0" applyNumberFormat="1" applyFont="1" applyFill="1" applyBorder="1" applyAlignment="1">
      <alignment horizontal="center" wrapText="1"/>
    </xf>
    <xf numFmtId="10" fontId="37" fillId="0" borderId="1" xfId="0" applyNumberFormat="1" applyFont="1" applyFill="1" applyBorder="1" applyAlignment="1">
      <alignment horizontal="center"/>
    </xf>
    <xf numFmtId="165" fontId="37" fillId="0" borderId="0" xfId="0" applyNumberFormat="1" applyFont="1" applyFill="1" applyBorder="1" applyAlignment="1">
      <alignment horizontal="center"/>
    </xf>
    <xf numFmtId="166" fontId="37" fillId="0" borderId="0" xfId="0" applyNumberFormat="1" applyFont="1" applyFill="1" applyBorder="1" applyAlignment="1">
      <alignment horizontal="center"/>
    </xf>
    <xf numFmtId="166" fontId="38" fillId="0" borderId="1" xfId="0" applyNumberFormat="1" applyFont="1" applyFill="1" applyBorder="1" applyAlignment="1">
      <alignment horizontal="center"/>
    </xf>
    <xf numFmtId="166" fontId="37" fillId="0" borderId="1" xfId="0" applyNumberFormat="1" applyFont="1" applyFill="1" applyBorder="1" applyAlignment="1">
      <alignment horizontal="center"/>
    </xf>
    <xf numFmtId="164" fontId="37" fillId="0" borderId="1" xfId="0" applyNumberFormat="1" applyFont="1" applyFill="1" applyBorder="1" applyAlignment="1">
      <alignment horizontal="center"/>
    </xf>
    <xf numFmtId="167" fontId="37" fillId="0" borderId="1" xfId="0" applyNumberFormat="1" applyFont="1" applyFill="1" applyBorder="1" applyAlignment="1">
      <alignment horizontal="center" wrapText="1"/>
    </xf>
    <xf numFmtId="166" fontId="37" fillId="0" borderId="3" xfId="0" applyNumberFormat="1" applyFont="1" applyFill="1" applyBorder="1" applyAlignment="1">
      <alignment horizontal="center" wrapText="1"/>
    </xf>
    <xf numFmtId="3" fontId="37" fillId="0" borderId="0" xfId="0" applyNumberFormat="1" applyFont="1" applyFill="1" applyBorder="1" applyAlignment="1">
      <alignment horizontal="center"/>
    </xf>
    <xf numFmtId="166" fontId="37" fillId="0" borderId="3" xfId="0" applyNumberFormat="1" applyFont="1" applyFill="1" applyBorder="1" applyAlignment="1">
      <alignment horizontal="center"/>
    </xf>
    <xf numFmtId="3" fontId="39" fillId="0" borderId="1" xfId="0" applyNumberFormat="1" applyFont="1" applyFill="1" applyBorder="1" applyAlignment="1">
      <alignment horizontal="center"/>
    </xf>
    <xf numFmtId="3" fontId="39" fillId="0" borderId="1" xfId="0" applyNumberFormat="1" applyFont="1" applyFill="1" applyBorder="1" applyAlignment="1">
      <alignment horizontal="center" wrapText="1"/>
    </xf>
    <xf numFmtId="3" fontId="39" fillId="0" borderId="3" xfId="0" applyNumberFormat="1" applyFont="1" applyFill="1" applyBorder="1" applyAlignment="1">
      <alignment horizontal="center" wrapText="1"/>
    </xf>
    <xf numFmtId="3" fontId="40" fillId="0" borderId="1" xfId="0" applyNumberFormat="1" applyFont="1" applyFill="1" applyBorder="1" applyAlignment="1">
      <alignment horizontal="center"/>
    </xf>
    <xf numFmtId="165" fontId="40" fillId="0" borderId="1" xfId="0" applyNumberFormat="1" applyFont="1" applyFill="1" applyBorder="1" applyAlignment="1">
      <alignment horizontal="center"/>
    </xf>
    <xf numFmtId="166" fontId="40" fillId="0" borderId="1" xfId="0" applyNumberFormat="1" applyFont="1" applyFill="1" applyBorder="1" applyAlignment="1">
      <alignment horizontal="center"/>
    </xf>
    <xf numFmtId="165" fontId="39" fillId="0" borderId="1" xfId="0" applyNumberFormat="1" applyFont="1" applyFill="1" applyBorder="1" applyAlignment="1">
      <alignment horizontal="center"/>
    </xf>
    <xf numFmtId="168" fontId="39" fillId="0" borderId="1" xfId="0" applyNumberFormat="1" applyFont="1" applyFill="1" applyBorder="1" applyAlignment="1">
      <alignment horizontal="center"/>
    </xf>
    <xf numFmtId="168" fontId="39" fillId="0" borderId="0" xfId="0" applyNumberFormat="1" applyFont="1" applyFill="1" applyBorder="1" applyAlignment="1">
      <alignment horizontal="center" wrapText="1"/>
    </xf>
    <xf numFmtId="164" fontId="39" fillId="0" borderId="9" xfId="0" applyNumberFormat="1" applyFont="1" applyFill="1" applyBorder="1" applyAlignment="1">
      <alignment horizontal="center"/>
    </xf>
    <xf numFmtId="164" fontId="39" fillId="0" borderId="9" xfId="4" applyNumberFormat="1" applyFont="1" applyFill="1" applyBorder="1" applyAlignment="1">
      <alignment horizontal="center"/>
    </xf>
    <xf numFmtId="10" fontId="39" fillId="0" borderId="1" xfId="0" applyNumberFormat="1" applyFont="1" applyFill="1" applyBorder="1" applyAlignment="1">
      <alignment horizontal="center"/>
    </xf>
    <xf numFmtId="165" fontId="39" fillId="0" borderId="0" xfId="0" applyNumberFormat="1" applyFont="1" applyFill="1" applyBorder="1" applyAlignment="1">
      <alignment horizontal="center"/>
    </xf>
    <xf numFmtId="166" fontId="39" fillId="0" borderId="0" xfId="0" applyNumberFormat="1" applyFont="1" applyFill="1" applyBorder="1" applyAlignment="1">
      <alignment horizontal="center"/>
    </xf>
    <xf numFmtId="3" fontId="39" fillId="0" borderId="0" xfId="0" applyNumberFormat="1" applyFont="1" applyFill="1" applyBorder="1" applyAlignment="1">
      <alignment horizontal="center"/>
    </xf>
    <xf numFmtId="166" fontId="39" fillId="0" borderId="3" xfId="0" applyNumberFormat="1" applyFont="1" applyFill="1" applyBorder="1" applyAlignment="1">
      <alignment horizontal="center"/>
    </xf>
    <xf numFmtId="3" fontId="41" fillId="0" borderId="1" xfId="0" applyNumberFormat="1" applyFont="1" applyFill="1" applyBorder="1" applyAlignment="1">
      <alignment horizontal="center"/>
    </xf>
    <xf numFmtId="10" fontId="41" fillId="0" borderId="1" xfId="0" applyNumberFormat="1" applyFont="1" applyFill="1" applyBorder="1" applyAlignment="1">
      <alignment horizontal="center"/>
    </xf>
    <xf numFmtId="165" fontId="41" fillId="0" borderId="0" xfId="0" applyNumberFormat="1" applyFont="1" applyFill="1" applyBorder="1" applyAlignment="1">
      <alignment horizontal="center"/>
    </xf>
    <xf numFmtId="166" fontId="41" fillId="0" borderId="0" xfId="0" applyNumberFormat="1" applyFont="1" applyFill="1" applyBorder="1" applyAlignment="1">
      <alignment horizontal="center"/>
    </xf>
    <xf numFmtId="3" fontId="41" fillId="0" borderId="3" xfId="0" applyNumberFormat="1" applyFont="1" applyFill="1" applyBorder="1" applyAlignment="1">
      <alignment horizontal="center" wrapText="1"/>
    </xf>
    <xf numFmtId="3" fontId="41" fillId="0" borderId="0" xfId="0" applyNumberFormat="1" applyFont="1" applyFill="1" applyBorder="1" applyAlignment="1">
      <alignment horizontal="center"/>
    </xf>
    <xf numFmtId="165" fontId="41" fillId="0" borderId="1" xfId="0" applyNumberFormat="1" applyFont="1" applyFill="1" applyBorder="1" applyAlignment="1">
      <alignment horizontal="center"/>
    </xf>
    <xf numFmtId="166" fontId="41" fillId="0" borderId="3" xfId="0" applyNumberFormat="1" applyFont="1" applyFill="1" applyBorder="1" applyAlignment="1">
      <alignment horizontal="center"/>
    </xf>
    <xf numFmtId="164" fontId="41" fillId="0" borderId="9" xfId="0" applyNumberFormat="1" applyFont="1" applyFill="1" applyBorder="1" applyAlignment="1">
      <alignment horizontal="center"/>
    </xf>
    <xf numFmtId="167" fontId="41" fillId="0" borderId="9" xfId="0" applyNumberFormat="1" applyFont="1" applyFill="1" applyBorder="1" applyAlignment="1">
      <alignment horizontal="center" wrapText="1"/>
    </xf>
    <xf numFmtId="168" fontId="41" fillId="0" borderId="1" xfId="0" applyNumberFormat="1" applyFont="1" applyFill="1" applyBorder="1" applyAlignment="1">
      <alignment horizontal="center"/>
    </xf>
    <xf numFmtId="3" fontId="41" fillId="0" borderId="1" xfId="0" applyNumberFormat="1" applyFont="1" applyFill="1" applyBorder="1" applyAlignment="1">
      <alignment horizontal="center" wrapText="1"/>
    </xf>
    <xf numFmtId="168" fontId="41" fillId="0" borderId="0" xfId="0" applyNumberFormat="1" applyFont="1" applyFill="1" applyBorder="1" applyAlignment="1">
      <alignment horizontal="center" wrapText="1"/>
    </xf>
    <xf numFmtId="3" fontId="42" fillId="0" borderId="1" xfId="0" applyNumberFormat="1" applyFont="1" applyFill="1" applyBorder="1" applyAlignment="1">
      <alignment horizontal="center"/>
    </xf>
    <xf numFmtId="165" fontId="42" fillId="0" borderId="1" xfId="0" applyNumberFormat="1" applyFont="1" applyFill="1" applyBorder="1" applyAlignment="1">
      <alignment horizontal="center"/>
    </xf>
    <xf numFmtId="166" fontId="42" fillId="0" borderId="1" xfId="0" applyNumberFormat="1" applyFont="1" applyFill="1" applyBorder="1" applyAlignment="1">
      <alignment horizontal="center"/>
    </xf>
    <xf numFmtId="166" fontId="41" fillId="0" borderId="1" xfId="0" applyNumberFormat="1" applyFont="1" applyFill="1" applyBorder="1" applyAlignment="1">
      <alignment horizontal="center"/>
    </xf>
    <xf numFmtId="3" fontId="43" fillId="0" borderId="0" xfId="0" applyNumberFormat="1" applyFont="1" applyFill="1" applyBorder="1" applyAlignment="1">
      <alignment horizontal="center"/>
    </xf>
    <xf numFmtId="165" fontId="43" fillId="0" borderId="1" xfId="0" applyNumberFormat="1" applyFont="1" applyFill="1" applyBorder="1" applyAlignment="1">
      <alignment horizontal="center"/>
    </xf>
    <xf numFmtId="166" fontId="43" fillId="0" borderId="3" xfId="0" applyNumberFormat="1" applyFont="1" applyFill="1" applyBorder="1" applyAlignment="1">
      <alignment horizontal="center"/>
    </xf>
    <xf numFmtId="3" fontId="43" fillId="0" borderId="1" xfId="0" applyNumberFormat="1" applyFont="1" applyFill="1" applyBorder="1" applyAlignment="1">
      <alignment horizontal="center"/>
    </xf>
    <xf numFmtId="166" fontId="43" fillId="0" borderId="0" xfId="0" applyNumberFormat="1" applyFont="1" applyFill="1" applyBorder="1" applyAlignment="1">
      <alignment horizontal="center"/>
    </xf>
    <xf numFmtId="3" fontId="43" fillId="0" borderId="3" xfId="0" applyNumberFormat="1" applyFont="1" applyFill="1" applyBorder="1" applyAlignment="1">
      <alignment horizontal="center" wrapText="1"/>
    </xf>
    <xf numFmtId="10" fontId="43" fillId="0" borderId="1" xfId="0" applyNumberFormat="1" applyFont="1" applyFill="1" applyBorder="1" applyAlignment="1">
      <alignment horizontal="center"/>
    </xf>
    <xf numFmtId="165" fontId="43" fillId="0" borderId="0" xfId="0" applyNumberFormat="1" applyFont="1" applyFill="1" applyBorder="1" applyAlignment="1">
      <alignment horizontal="center"/>
    </xf>
    <xf numFmtId="164" fontId="43" fillId="0" borderId="1" xfId="0" applyNumberFormat="1" applyFont="1" applyFill="1" applyBorder="1" applyAlignment="1">
      <alignment horizontal="center"/>
    </xf>
    <xf numFmtId="167" fontId="43" fillId="0" borderId="1" xfId="0" applyNumberFormat="1" applyFont="1" applyFill="1" applyBorder="1" applyAlignment="1">
      <alignment horizontal="center" wrapText="1"/>
    </xf>
    <xf numFmtId="164" fontId="43" fillId="0" borderId="9" xfId="0" applyNumberFormat="1" applyFont="1" applyFill="1" applyBorder="1" applyAlignment="1">
      <alignment horizontal="center"/>
    </xf>
    <xf numFmtId="167" fontId="43" fillId="0" borderId="9" xfId="0" applyNumberFormat="1" applyFont="1" applyFill="1" applyBorder="1" applyAlignment="1">
      <alignment horizontal="center" wrapText="1"/>
    </xf>
    <xf numFmtId="168" fontId="43" fillId="0" borderId="1" xfId="0" applyNumberFormat="1" applyFont="1" applyFill="1" applyBorder="1" applyAlignment="1">
      <alignment horizontal="center"/>
    </xf>
    <xf numFmtId="3" fontId="43" fillId="0" borderId="1" xfId="0" applyNumberFormat="1" applyFont="1" applyFill="1" applyBorder="1" applyAlignment="1">
      <alignment horizontal="center" wrapText="1"/>
    </xf>
    <xf numFmtId="168" fontId="43" fillId="0" borderId="0" xfId="0" applyNumberFormat="1" applyFont="1" applyFill="1" applyBorder="1" applyAlignment="1">
      <alignment horizontal="center" wrapText="1"/>
    </xf>
    <xf numFmtId="3" fontId="44" fillId="0" borderId="1" xfId="0" applyNumberFormat="1" applyFont="1" applyFill="1" applyBorder="1" applyAlignment="1">
      <alignment horizontal="center"/>
    </xf>
    <xf numFmtId="165" fontId="44" fillId="0" borderId="1" xfId="0" applyNumberFormat="1" applyFont="1" applyFill="1" applyBorder="1" applyAlignment="1">
      <alignment horizontal="center"/>
    </xf>
    <xf numFmtId="166" fontId="44" fillId="0" borderId="1" xfId="0" applyNumberFormat="1" applyFont="1" applyFill="1" applyBorder="1" applyAlignment="1">
      <alignment horizontal="center"/>
    </xf>
    <xf numFmtId="3" fontId="45" fillId="0" borderId="1" xfId="0" applyNumberFormat="1" applyFont="1" applyFill="1" applyBorder="1" applyAlignment="1">
      <alignment horizontal="center"/>
    </xf>
    <xf numFmtId="3" fontId="45" fillId="0" borderId="1" xfId="0" applyNumberFormat="1" applyFont="1" applyFill="1" applyBorder="1" applyAlignment="1">
      <alignment horizontal="center" wrapText="1"/>
    </xf>
    <xf numFmtId="3" fontId="45" fillId="0" borderId="3" xfId="0" applyNumberFormat="1" applyFont="1" applyFill="1" applyBorder="1" applyAlignment="1">
      <alignment horizontal="center" wrapText="1"/>
    </xf>
    <xf numFmtId="3" fontId="46" fillId="0" borderId="1" xfId="0" applyNumberFormat="1" applyFont="1" applyFill="1" applyBorder="1" applyAlignment="1">
      <alignment horizontal="center"/>
    </xf>
    <xf numFmtId="165" fontId="46" fillId="0" borderId="1" xfId="0" applyNumberFormat="1" applyFont="1" applyFill="1" applyBorder="1" applyAlignment="1">
      <alignment horizontal="center"/>
    </xf>
    <xf numFmtId="166" fontId="46" fillId="0" borderId="1" xfId="0" applyNumberFormat="1" applyFont="1" applyFill="1" applyBorder="1" applyAlignment="1">
      <alignment horizontal="center"/>
    </xf>
    <xf numFmtId="165" fontId="45" fillId="0" borderId="1" xfId="0" applyNumberFormat="1" applyFont="1" applyFill="1" applyBorder="1" applyAlignment="1">
      <alignment horizontal="center"/>
    </xf>
    <xf numFmtId="168" fontId="45" fillId="0" borderId="1" xfId="0" applyNumberFormat="1" applyFont="1" applyFill="1" applyBorder="1" applyAlignment="1">
      <alignment horizontal="center"/>
    </xf>
    <xf numFmtId="168" fontId="45" fillId="0" borderId="0" xfId="0" applyNumberFormat="1" applyFont="1" applyFill="1" applyBorder="1" applyAlignment="1">
      <alignment horizontal="center" wrapText="1"/>
    </xf>
    <xf numFmtId="164" fontId="45" fillId="0" borderId="9" xfId="0" applyNumberFormat="1" applyFont="1" applyFill="1" applyBorder="1" applyAlignment="1">
      <alignment horizontal="center"/>
    </xf>
    <xf numFmtId="167" fontId="45" fillId="0" borderId="9" xfId="0" applyNumberFormat="1" applyFont="1" applyFill="1" applyBorder="1" applyAlignment="1">
      <alignment horizontal="center" wrapText="1"/>
    </xf>
    <xf numFmtId="10" fontId="45" fillId="0" borderId="1" xfId="0" applyNumberFormat="1" applyFont="1" applyFill="1" applyBorder="1" applyAlignment="1">
      <alignment horizontal="center"/>
    </xf>
    <xf numFmtId="165" fontId="45" fillId="0" borderId="0" xfId="0" applyNumberFormat="1" applyFont="1" applyFill="1" applyBorder="1" applyAlignment="1">
      <alignment horizontal="center"/>
    </xf>
    <xf numFmtId="166" fontId="45" fillId="0" borderId="0" xfId="0" applyNumberFormat="1" applyFont="1" applyFill="1" applyBorder="1" applyAlignment="1">
      <alignment horizontal="center"/>
    </xf>
    <xf numFmtId="3" fontId="45" fillId="0" borderId="0" xfId="0" applyNumberFormat="1" applyFont="1" applyFill="1" applyBorder="1" applyAlignment="1">
      <alignment horizontal="center"/>
    </xf>
    <xf numFmtId="166" fontId="45" fillId="0" borderId="3" xfId="0" applyNumberFormat="1" applyFont="1" applyFill="1" applyBorder="1" applyAlignment="1">
      <alignment horizontal="center"/>
    </xf>
    <xf numFmtId="3" fontId="47" fillId="0" borderId="1" xfId="0" applyNumberFormat="1" applyFont="1" applyFill="1" applyBorder="1" applyAlignment="1">
      <alignment horizontal="center"/>
    </xf>
    <xf numFmtId="3" fontId="47" fillId="0" borderId="1" xfId="0" applyNumberFormat="1" applyFont="1" applyFill="1" applyBorder="1" applyAlignment="1">
      <alignment horizontal="center" wrapText="1"/>
    </xf>
    <xf numFmtId="3" fontId="47" fillId="0" borderId="3" xfId="0" applyNumberFormat="1" applyFont="1" applyFill="1" applyBorder="1" applyAlignment="1">
      <alignment horizontal="center" wrapText="1"/>
    </xf>
    <xf numFmtId="3" fontId="48" fillId="0" borderId="1" xfId="0" applyNumberFormat="1" applyFont="1" applyFill="1" applyBorder="1" applyAlignment="1">
      <alignment horizontal="center"/>
    </xf>
    <xf numFmtId="165" fontId="48" fillId="0" borderId="1" xfId="0" applyNumberFormat="1" applyFont="1" applyFill="1" applyBorder="1" applyAlignment="1">
      <alignment horizontal="center"/>
    </xf>
    <xf numFmtId="166" fontId="48" fillId="0" borderId="1" xfId="0" applyNumberFormat="1" applyFont="1" applyFill="1" applyBorder="1" applyAlignment="1">
      <alignment horizontal="center"/>
    </xf>
    <xf numFmtId="165" fontId="47" fillId="0" borderId="1" xfId="0" applyNumberFormat="1" applyFont="1" applyFill="1" applyBorder="1" applyAlignment="1">
      <alignment horizontal="center"/>
    </xf>
    <xf numFmtId="168" fontId="47" fillId="0" borderId="1" xfId="0" applyNumberFormat="1" applyFont="1" applyFill="1" applyBorder="1" applyAlignment="1">
      <alignment horizontal="center"/>
    </xf>
    <xf numFmtId="168" fontId="47" fillId="0" borderId="0" xfId="0" applyNumberFormat="1" applyFont="1" applyFill="1" applyBorder="1" applyAlignment="1">
      <alignment horizontal="center" wrapText="1"/>
    </xf>
    <xf numFmtId="164" fontId="47" fillId="0" borderId="9" xfId="0" applyNumberFormat="1" applyFont="1" applyFill="1" applyBorder="1" applyAlignment="1">
      <alignment horizontal="center"/>
    </xf>
    <xf numFmtId="167" fontId="47" fillId="0" borderId="9" xfId="0" applyNumberFormat="1" applyFont="1" applyFill="1" applyBorder="1" applyAlignment="1">
      <alignment horizontal="center" wrapText="1"/>
    </xf>
    <xf numFmtId="166" fontId="47" fillId="0" borderId="7" xfId="0" applyNumberFormat="1" applyFont="1" applyFill="1" applyBorder="1" applyAlignment="1">
      <alignment horizontal="center" wrapText="1"/>
    </xf>
    <xf numFmtId="10" fontId="47" fillId="0" borderId="1" xfId="0" applyNumberFormat="1" applyFont="1" applyFill="1" applyBorder="1" applyAlignment="1">
      <alignment horizontal="center"/>
    </xf>
    <xf numFmtId="165" fontId="47" fillId="0" borderId="0" xfId="0" applyNumberFormat="1" applyFont="1" applyFill="1" applyBorder="1" applyAlignment="1">
      <alignment horizontal="center"/>
    </xf>
    <xf numFmtId="166" fontId="47" fillId="0" borderId="0" xfId="0" applyNumberFormat="1" applyFont="1" applyFill="1" applyBorder="1" applyAlignment="1">
      <alignment horizontal="center"/>
    </xf>
    <xf numFmtId="3" fontId="47" fillId="0" borderId="0" xfId="0" applyNumberFormat="1" applyFont="1" applyFill="1" applyBorder="1" applyAlignment="1">
      <alignment horizontal="center"/>
    </xf>
    <xf numFmtId="3" fontId="49" fillId="0" borderId="1" xfId="0" applyNumberFormat="1" applyFont="1" applyFill="1" applyBorder="1" applyAlignment="1">
      <alignment horizontal="center"/>
    </xf>
    <xf numFmtId="3" fontId="49" fillId="0" borderId="1" xfId="0" applyNumberFormat="1" applyFont="1" applyFill="1" applyBorder="1" applyAlignment="1">
      <alignment horizontal="center" wrapText="1"/>
    </xf>
    <xf numFmtId="3" fontId="49" fillId="0" borderId="3" xfId="0" applyNumberFormat="1" applyFont="1" applyFill="1" applyBorder="1" applyAlignment="1">
      <alignment horizontal="center" wrapText="1"/>
    </xf>
    <xf numFmtId="3" fontId="50" fillId="0" borderId="1" xfId="0" applyNumberFormat="1" applyFont="1" applyFill="1" applyBorder="1" applyAlignment="1">
      <alignment horizontal="center"/>
    </xf>
    <xf numFmtId="165" fontId="50" fillId="0" borderId="1" xfId="0" applyNumberFormat="1" applyFont="1" applyFill="1" applyBorder="1" applyAlignment="1">
      <alignment horizontal="center"/>
    </xf>
    <xf numFmtId="166" fontId="50" fillId="0" borderId="1" xfId="0" applyNumberFormat="1" applyFont="1" applyFill="1" applyBorder="1" applyAlignment="1">
      <alignment horizontal="center"/>
    </xf>
    <xf numFmtId="165" fontId="49" fillId="0" borderId="1" xfId="0" applyNumberFormat="1" applyFont="1" applyFill="1" applyBorder="1" applyAlignment="1">
      <alignment horizontal="center"/>
    </xf>
    <xf numFmtId="166" fontId="49" fillId="0" borderId="1" xfId="0" applyNumberFormat="1" applyFont="1" applyFill="1" applyBorder="1" applyAlignment="1">
      <alignment horizontal="center"/>
    </xf>
    <xf numFmtId="168" fontId="49" fillId="0" borderId="1" xfId="0" applyNumberFormat="1" applyFont="1" applyFill="1" applyBorder="1" applyAlignment="1">
      <alignment horizontal="center"/>
    </xf>
    <xf numFmtId="168" fontId="49" fillId="0" borderId="0" xfId="0" applyNumberFormat="1" applyFont="1" applyFill="1" applyBorder="1" applyAlignment="1">
      <alignment horizontal="center" wrapText="1"/>
    </xf>
    <xf numFmtId="164" fontId="49" fillId="0" borderId="1" xfId="0" applyNumberFormat="1" applyFont="1" applyFill="1" applyBorder="1" applyAlignment="1">
      <alignment horizontal="center"/>
    </xf>
    <xf numFmtId="167" fontId="49" fillId="0" borderId="1" xfId="0" applyNumberFormat="1" applyFont="1" applyFill="1" applyBorder="1" applyAlignment="1">
      <alignment horizontal="center" wrapText="1"/>
    </xf>
    <xf numFmtId="166" fontId="49" fillId="0" borderId="3" xfId="0" applyNumberFormat="1" applyFont="1" applyFill="1" applyBorder="1" applyAlignment="1">
      <alignment horizontal="center" wrapText="1"/>
    </xf>
    <xf numFmtId="10" fontId="49" fillId="0" borderId="1" xfId="0" applyNumberFormat="1" applyFont="1" applyFill="1" applyBorder="1" applyAlignment="1">
      <alignment horizontal="center"/>
    </xf>
    <xf numFmtId="165" fontId="49" fillId="0" borderId="0" xfId="0" applyNumberFormat="1" applyFont="1" applyFill="1" applyBorder="1" applyAlignment="1">
      <alignment horizontal="center"/>
    </xf>
    <xf numFmtId="166" fontId="49" fillId="0" borderId="0" xfId="0" applyNumberFormat="1" applyFont="1" applyFill="1" applyBorder="1" applyAlignment="1">
      <alignment horizontal="center"/>
    </xf>
    <xf numFmtId="3" fontId="49" fillId="0" borderId="0" xfId="0" applyNumberFormat="1" applyFont="1" applyFill="1" applyBorder="1" applyAlignment="1">
      <alignment horizontal="center"/>
    </xf>
    <xf numFmtId="166" fontId="49" fillId="0" borderId="3" xfId="0" applyNumberFormat="1" applyFont="1" applyFill="1" applyBorder="1" applyAlignment="1">
      <alignment horizontal="center"/>
    </xf>
    <xf numFmtId="164" fontId="49" fillId="0" borderId="9" xfId="0" applyNumberFormat="1" applyFont="1" applyFill="1" applyBorder="1" applyAlignment="1">
      <alignment horizontal="center"/>
    </xf>
    <xf numFmtId="167" fontId="49" fillId="0" borderId="9" xfId="0" applyNumberFormat="1" applyFont="1" applyFill="1" applyBorder="1" applyAlignment="1">
      <alignment horizontal="center" wrapText="1"/>
    </xf>
    <xf numFmtId="166" fontId="49" fillId="0" borderId="7" xfId="0" applyNumberFormat="1" applyFont="1" applyFill="1" applyBorder="1" applyAlignment="1">
      <alignment horizontal="center" wrapText="1"/>
    </xf>
    <xf numFmtId="3" fontId="51" fillId="0" borderId="1" xfId="0" applyNumberFormat="1" applyFont="1" applyFill="1" applyBorder="1" applyAlignment="1">
      <alignment horizontal="center"/>
    </xf>
    <xf numFmtId="3" fontId="51" fillId="0" borderId="1" xfId="0" applyNumberFormat="1" applyFont="1" applyFill="1" applyBorder="1" applyAlignment="1">
      <alignment horizontal="center" wrapText="1"/>
    </xf>
    <xf numFmtId="3" fontId="51" fillId="0" borderId="3" xfId="0" applyNumberFormat="1" applyFont="1" applyFill="1" applyBorder="1" applyAlignment="1">
      <alignment horizontal="center" wrapText="1"/>
    </xf>
    <xf numFmtId="3" fontId="52" fillId="0" borderId="1" xfId="0" applyNumberFormat="1" applyFont="1" applyFill="1" applyBorder="1" applyAlignment="1">
      <alignment horizontal="center"/>
    </xf>
    <xf numFmtId="165" fontId="52" fillId="0" borderId="1" xfId="0" applyNumberFormat="1" applyFont="1" applyFill="1" applyBorder="1" applyAlignment="1">
      <alignment horizontal="center"/>
    </xf>
    <xf numFmtId="166" fontId="52" fillId="0" borderId="1" xfId="0" applyNumberFormat="1" applyFont="1" applyFill="1" applyBorder="1" applyAlignment="1">
      <alignment horizontal="center"/>
    </xf>
    <xf numFmtId="165" fontId="51" fillId="0" borderId="1" xfId="0" applyNumberFormat="1" applyFont="1" applyFill="1" applyBorder="1" applyAlignment="1">
      <alignment horizontal="center"/>
    </xf>
    <xf numFmtId="168" fontId="51" fillId="0" borderId="1" xfId="0" applyNumberFormat="1" applyFont="1" applyFill="1" applyBorder="1" applyAlignment="1">
      <alignment horizontal="center"/>
    </xf>
    <xf numFmtId="168" fontId="51" fillId="0" borderId="0" xfId="0" applyNumberFormat="1" applyFont="1" applyFill="1" applyBorder="1" applyAlignment="1">
      <alignment horizontal="center" wrapText="1"/>
    </xf>
    <xf numFmtId="164" fontId="51" fillId="0" borderId="9" xfId="0" applyNumberFormat="1" applyFont="1" applyFill="1" applyBorder="1" applyAlignment="1">
      <alignment horizontal="center"/>
    </xf>
    <xf numFmtId="167" fontId="51" fillId="0" borderId="9" xfId="0" applyNumberFormat="1" applyFont="1" applyFill="1" applyBorder="1" applyAlignment="1">
      <alignment horizontal="center" wrapText="1"/>
    </xf>
    <xf numFmtId="10" fontId="51" fillId="0" borderId="1" xfId="0" applyNumberFormat="1" applyFont="1" applyFill="1" applyBorder="1" applyAlignment="1">
      <alignment horizontal="center"/>
    </xf>
    <xf numFmtId="165" fontId="51" fillId="0" borderId="0" xfId="0" applyNumberFormat="1" applyFont="1" applyFill="1" applyBorder="1" applyAlignment="1">
      <alignment horizontal="center"/>
    </xf>
    <xf numFmtId="166" fontId="51" fillId="0" borderId="0" xfId="0" applyNumberFormat="1" applyFont="1" applyFill="1" applyBorder="1" applyAlignment="1">
      <alignment horizontal="center"/>
    </xf>
    <xf numFmtId="3" fontId="51" fillId="0" borderId="0" xfId="0" applyNumberFormat="1" applyFont="1" applyFill="1" applyBorder="1" applyAlignment="1">
      <alignment horizontal="center"/>
    </xf>
    <xf numFmtId="166" fontId="51" fillId="0" borderId="3" xfId="0" applyNumberFormat="1" applyFont="1" applyFill="1" applyBorder="1" applyAlignment="1">
      <alignment horizontal="center"/>
    </xf>
    <xf numFmtId="3" fontId="53" fillId="0" borderId="1" xfId="0" applyNumberFormat="1" applyFont="1" applyFill="1" applyBorder="1" applyAlignment="1">
      <alignment horizontal="center"/>
    </xf>
    <xf numFmtId="3" fontId="53" fillId="0" borderId="1" xfId="0" applyNumberFormat="1" applyFont="1" applyFill="1" applyBorder="1" applyAlignment="1">
      <alignment horizontal="center" wrapText="1"/>
    </xf>
    <xf numFmtId="3" fontId="53" fillId="0" borderId="3" xfId="0" applyNumberFormat="1" applyFont="1" applyFill="1" applyBorder="1" applyAlignment="1">
      <alignment horizontal="center" wrapText="1"/>
    </xf>
    <xf numFmtId="3" fontId="54" fillId="0" borderId="1" xfId="0" applyNumberFormat="1" applyFont="1" applyFill="1" applyBorder="1" applyAlignment="1">
      <alignment horizontal="center"/>
    </xf>
    <xf numFmtId="165" fontId="54" fillId="0" borderId="1" xfId="0" applyNumberFormat="1" applyFont="1" applyFill="1" applyBorder="1" applyAlignment="1">
      <alignment horizontal="center"/>
    </xf>
    <xf numFmtId="166" fontId="54" fillId="0" borderId="1" xfId="0" applyNumberFormat="1" applyFont="1" applyFill="1" applyBorder="1" applyAlignment="1">
      <alignment horizontal="center"/>
    </xf>
    <xf numFmtId="165" fontId="53" fillId="0" borderId="1" xfId="0" applyNumberFormat="1" applyFont="1" applyFill="1" applyBorder="1" applyAlignment="1">
      <alignment horizontal="center"/>
    </xf>
    <xf numFmtId="168" fontId="53" fillId="0" borderId="1" xfId="0" applyNumberFormat="1" applyFont="1" applyFill="1" applyBorder="1" applyAlignment="1">
      <alignment horizontal="center"/>
    </xf>
    <xf numFmtId="168" fontId="53" fillId="0" borderId="0" xfId="0" applyNumberFormat="1" applyFont="1" applyFill="1" applyBorder="1" applyAlignment="1">
      <alignment horizontal="center" wrapText="1"/>
    </xf>
    <xf numFmtId="164" fontId="53" fillId="0" borderId="9" xfId="0" applyNumberFormat="1" applyFont="1" applyFill="1" applyBorder="1" applyAlignment="1">
      <alignment horizontal="center"/>
    </xf>
    <xf numFmtId="167" fontId="53" fillId="0" borderId="9" xfId="0" applyNumberFormat="1" applyFont="1" applyFill="1" applyBorder="1" applyAlignment="1">
      <alignment horizontal="center" wrapText="1"/>
    </xf>
    <xf numFmtId="166" fontId="53" fillId="0" borderId="7" xfId="0" applyNumberFormat="1" applyFont="1" applyFill="1" applyBorder="1" applyAlignment="1">
      <alignment horizontal="center" wrapText="1"/>
    </xf>
    <xf numFmtId="10" fontId="53" fillId="0" borderId="1" xfId="0" applyNumberFormat="1" applyFont="1" applyFill="1" applyBorder="1" applyAlignment="1">
      <alignment horizontal="center"/>
    </xf>
    <xf numFmtId="165" fontId="53" fillId="0" borderId="0" xfId="0" applyNumberFormat="1" applyFont="1" applyFill="1" applyBorder="1" applyAlignment="1">
      <alignment horizontal="center"/>
    </xf>
    <xf numFmtId="166" fontId="53" fillId="0" borderId="0" xfId="0" applyNumberFormat="1" applyFont="1" applyFill="1" applyBorder="1" applyAlignment="1">
      <alignment horizontal="center"/>
    </xf>
    <xf numFmtId="3" fontId="53" fillId="0" borderId="0" xfId="0" applyNumberFormat="1" applyFont="1" applyFill="1" applyBorder="1" applyAlignment="1">
      <alignment horizontal="center"/>
    </xf>
    <xf numFmtId="166" fontId="53" fillId="0" borderId="3" xfId="0" applyNumberFormat="1" applyFont="1" applyFill="1" applyBorder="1" applyAlignment="1">
      <alignment horizontal="center"/>
    </xf>
    <xf numFmtId="166" fontId="53" fillId="0" borderId="1" xfId="0" applyNumberFormat="1" applyFont="1" applyFill="1" applyBorder="1" applyAlignment="1">
      <alignment horizontal="center"/>
    </xf>
    <xf numFmtId="164" fontId="53" fillId="0" borderId="1" xfId="0" applyNumberFormat="1" applyFont="1" applyFill="1" applyBorder="1" applyAlignment="1">
      <alignment horizontal="center"/>
    </xf>
    <xf numFmtId="167" fontId="53" fillId="0" borderId="1" xfId="0" applyNumberFormat="1" applyFont="1" applyFill="1" applyBorder="1" applyAlignment="1">
      <alignment horizontal="center" wrapText="1"/>
    </xf>
    <xf numFmtId="166" fontId="53" fillId="0" borderId="3" xfId="0" applyNumberFormat="1" applyFont="1" applyFill="1" applyBorder="1" applyAlignment="1">
      <alignment horizontal="center" wrapText="1"/>
    </xf>
    <xf numFmtId="3" fontId="53" fillId="0" borderId="9" xfId="0" applyNumberFormat="1" applyFont="1" applyFill="1" applyBorder="1" applyAlignment="1">
      <alignment horizontal="center"/>
    </xf>
    <xf numFmtId="3" fontId="53" fillId="0" borderId="9" xfId="0" applyNumberFormat="1" applyFont="1" applyFill="1" applyBorder="1" applyAlignment="1">
      <alignment horizontal="center" wrapText="1"/>
    </xf>
    <xf numFmtId="3" fontId="53" fillId="0" borderId="7" xfId="0" applyNumberFormat="1" applyFont="1" applyFill="1" applyBorder="1" applyAlignment="1">
      <alignment horizontal="center" wrapText="1"/>
    </xf>
    <xf numFmtId="3" fontId="54" fillId="0" borderId="9" xfId="0" applyNumberFormat="1" applyFont="1" applyFill="1" applyBorder="1" applyAlignment="1">
      <alignment horizontal="center"/>
    </xf>
    <xf numFmtId="165" fontId="54" fillId="0" borderId="9" xfId="0" applyNumberFormat="1" applyFont="1" applyFill="1" applyBorder="1" applyAlignment="1">
      <alignment horizontal="center"/>
    </xf>
    <xf numFmtId="166" fontId="54" fillId="0" borderId="9" xfId="0" applyNumberFormat="1" applyFont="1" applyFill="1" applyBorder="1" applyAlignment="1">
      <alignment horizontal="center"/>
    </xf>
    <xf numFmtId="14" fontId="53" fillId="0" borderId="6" xfId="0" applyNumberFormat="1" applyFont="1" applyFill="1" applyBorder="1" applyAlignment="1">
      <alignment horizontal="center"/>
    </xf>
    <xf numFmtId="10" fontId="53" fillId="0" borderId="9" xfId="0" applyNumberFormat="1" applyFont="1" applyFill="1" applyBorder="1" applyAlignment="1">
      <alignment horizontal="center"/>
    </xf>
    <xf numFmtId="3" fontId="55" fillId="0" borderId="0" xfId="0" applyNumberFormat="1" applyFont="1" applyFill="1" applyBorder="1" applyAlignment="1">
      <alignment horizontal="center"/>
    </xf>
    <xf numFmtId="165" fontId="55" fillId="0" borderId="1" xfId="0" applyNumberFormat="1" applyFont="1" applyFill="1" applyBorder="1" applyAlignment="1">
      <alignment horizontal="center"/>
    </xf>
    <xf numFmtId="166" fontId="55" fillId="0" borderId="3" xfId="0" applyNumberFormat="1" applyFont="1" applyFill="1" applyBorder="1" applyAlignment="1">
      <alignment horizontal="center"/>
    </xf>
    <xf numFmtId="3" fontId="55" fillId="0" borderId="1" xfId="0" applyNumberFormat="1" applyFont="1" applyFill="1" applyBorder="1" applyAlignment="1">
      <alignment horizontal="center"/>
    </xf>
    <xf numFmtId="3" fontId="55" fillId="0" borderId="1" xfId="0" applyNumberFormat="1" applyFont="1" applyFill="1" applyBorder="1" applyAlignment="1">
      <alignment horizontal="center" wrapText="1"/>
    </xf>
    <xf numFmtId="3" fontId="55" fillId="0" borderId="3" xfId="0" applyNumberFormat="1" applyFont="1" applyFill="1" applyBorder="1" applyAlignment="1">
      <alignment horizontal="center" wrapText="1"/>
    </xf>
    <xf numFmtId="14" fontId="55" fillId="0" borderId="6" xfId="0" applyNumberFormat="1" applyFont="1" applyFill="1" applyBorder="1" applyAlignment="1">
      <alignment horizontal="center"/>
    </xf>
    <xf numFmtId="3" fontId="55" fillId="0" borderId="9" xfId="0" applyNumberFormat="1" applyFont="1" applyFill="1" applyBorder="1" applyAlignment="1">
      <alignment horizontal="center"/>
    </xf>
    <xf numFmtId="3" fontId="55" fillId="0" borderId="9" xfId="0" applyNumberFormat="1" applyFont="1" applyFill="1" applyBorder="1" applyAlignment="1">
      <alignment horizontal="center" wrapText="1"/>
    </xf>
    <xf numFmtId="3" fontId="55" fillId="0" borderId="7" xfId="0" applyNumberFormat="1" applyFont="1" applyFill="1" applyBorder="1" applyAlignment="1">
      <alignment horizontal="center" wrapText="1"/>
    </xf>
    <xf numFmtId="3" fontId="56" fillId="0" borderId="9" xfId="0" applyNumberFormat="1" applyFont="1" applyFill="1" applyBorder="1" applyAlignment="1">
      <alignment horizontal="center"/>
    </xf>
    <xf numFmtId="165" fontId="56" fillId="0" borderId="9" xfId="0" applyNumberFormat="1" applyFont="1" applyFill="1" applyBorder="1" applyAlignment="1">
      <alignment horizontal="center"/>
    </xf>
    <xf numFmtId="166" fontId="56" fillId="0" borderId="9" xfId="0" applyNumberFormat="1" applyFont="1" applyFill="1" applyBorder="1" applyAlignment="1">
      <alignment horizontal="center"/>
    </xf>
    <xf numFmtId="166" fontId="55" fillId="0" borderId="1" xfId="0" applyNumberFormat="1" applyFont="1" applyFill="1" applyBorder="1" applyAlignment="1">
      <alignment horizontal="center"/>
    </xf>
    <xf numFmtId="168" fontId="55" fillId="0" borderId="1" xfId="0" applyNumberFormat="1" applyFont="1" applyFill="1" applyBorder="1" applyAlignment="1">
      <alignment horizontal="center"/>
    </xf>
    <xf numFmtId="168" fontId="55" fillId="0" borderId="0" xfId="0" applyNumberFormat="1" applyFont="1" applyFill="1" applyBorder="1" applyAlignment="1">
      <alignment horizontal="center" wrapText="1"/>
    </xf>
    <xf numFmtId="164" fontId="55" fillId="0" borderId="9" xfId="0" applyNumberFormat="1" applyFont="1" applyFill="1" applyBorder="1" applyAlignment="1">
      <alignment horizontal="center"/>
    </xf>
    <xf numFmtId="167" fontId="55" fillId="0" borderId="9" xfId="0" applyNumberFormat="1" applyFont="1" applyFill="1" applyBorder="1" applyAlignment="1">
      <alignment horizontal="center" wrapText="1"/>
    </xf>
    <xf numFmtId="166" fontId="55" fillId="0" borderId="7" xfId="0" applyNumberFormat="1" applyFont="1" applyFill="1" applyBorder="1" applyAlignment="1">
      <alignment horizontal="center" wrapText="1"/>
    </xf>
    <xf numFmtId="165" fontId="55" fillId="0" borderId="0" xfId="0" applyNumberFormat="1" applyFont="1" applyFill="1" applyBorder="1" applyAlignment="1">
      <alignment horizontal="center"/>
    </xf>
    <xf numFmtId="166" fontId="55" fillId="0" borderId="0" xfId="0" applyNumberFormat="1" applyFont="1" applyFill="1" applyBorder="1" applyAlignment="1">
      <alignment horizontal="center"/>
    </xf>
    <xf numFmtId="10" fontId="55" fillId="0" borderId="9" xfId="0" applyNumberFormat="1" applyFont="1" applyFill="1" applyBorder="1" applyAlignment="1">
      <alignment horizontal="center"/>
    </xf>
    <xf numFmtId="165" fontId="55" fillId="0" borderId="9" xfId="0" applyNumberFormat="1" applyFont="1" applyFill="1" applyBorder="1" applyAlignment="1">
      <alignment horizontal="center"/>
    </xf>
    <xf numFmtId="166" fontId="55" fillId="0" borderId="9" xfId="0" applyNumberFormat="1" applyFont="1" applyFill="1" applyBorder="1" applyAlignment="1">
      <alignment horizontal="center"/>
    </xf>
    <xf numFmtId="168" fontId="55" fillId="0" borderId="9" xfId="0" applyNumberFormat="1" applyFont="1" applyFill="1" applyBorder="1" applyAlignment="1">
      <alignment horizontal="center"/>
    </xf>
    <xf numFmtId="3" fontId="56" fillId="0" borderId="1" xfId="0" applyNumberFormat="1" applyFont="1" applyFill="1" applyBorder="1" applyAlignment="1">
      <alignment horizontal="center"/>
    </xf>
    <xf numFmtId="165" fontId="56" fillId="0" borderId="1" xfId="0" applyNumberFormat="1" applyFont="1" applyFill="1" applyBorder="1" applyAlignment="1">
      <alignment horizontal="center"/>
    </xf>
    <xf numFmtId="166" fontId="56" fillId="0" borderId="1" xfId="0" applyNumberFormat="1" applyFont="1" applyFill="1" applyBorder="1" applyAlignment="1">
      <alignment horizontal="center"/>
    </xf>
    <xf numFmtId="10" fontId="55" fillId="0" borderId="1" xfId="0" applyNumberFormat="1" applyFont="1" applyFill="1" applyBorder="1" applyAlignment="1">
      <alignment horizontal="center"/>
    </xf>
    <xf numFmtId="164" fontId="58" fillId="0" borderId="9" xfId="0" applyNumberFormat="1" applyFont="1" applyFill="1" applyBorder="1" applyAlignment="1">
      <alignment horizontal="center"/>
    </xf>
    <xf numFmtId="167" fontId="58" fillId="0" borderId="9" xfId="0" applyNumberFormat="1" applyFont="1" applyFill="1" applyBorder="1" applyAlignment="1">
      <alignment horizontal="center" wrapText="1"/>
    </xf>
    <xf numFmtId="166" fontId="58" fillId="0" borderId="7" xfId="0" applyNumberFormat="1" applyFont="1" applyFill="1" applyBorder="1" applyAlignment="1">
      <alignment horizontal="center" wrapText="1"/>
    </xf>
    <xf numFmtId="3" fontId="58" fillId="0" borderId="1" xfId="0" applyNumberFormat="1" applyFont="1" applyFill="1" applyBorder="1" applyAlignment="1">
      <alignment horizontal="center"/>
    </xf>
    <xf numFmtId="10" fontId="58" fillId="0" borderId="1" xfId="0" applyNumberFormat="1" applyFont="1" applyFill="1" applyBorder="1" applyAlignment="1">
      <alignment horizontal="center"/>
    </xf>
    <xf numFmtId="165" fontId="58" fillId="0" borderId="0" xfId="0" applyNumberFormat="1" applyFont="1" applyFill="1" applyBorder="1" applyAlignment="1">
      <alignment horizontal="center"/>
    </xf>
    <xf numFmtId="166" fontId="58" fillId="0" borderId="0" xfId="0" applyNumberFormat="1" applyFont="1" applyFill="1" applyBorder="1" applyAlignment="1">
      <alignment horizontal="center"/>
    </xf>
    <xf numFmtId="3" fontId="58" fillId="0" borderId="3" xfId="0" applyNumberFormat="1" applyFont="1" applyFill="1" applyBorder="1" applyAlignment="1">
      <alignment horizontal="center" wrapText="1"/>
    </xf>
    <xf numFmtId="3" fontId="58" fillId="0" borderId="0" xfId="0" applyNumberFormat="1" applyFont="1" applyFill="1" applyBorder="1" applyAlignment="1">
      <alignment horizontal="center"/>
    </xf>
    <xf numFmtId="165" fontId="58" fillId="0" borderId="1" xfId="0" applyNumberFormat="1" applyFont="1" applyFill="1" applyBorder="1" applyAlignment="1">
      <alignment horizontal="center"/>
    </xf>
    <xf numFmtId="166" fontId="58" fillId="0" borderId="3" xfId="0" applyNumberFormat="1" applyFont="1" applyFill="1" applyBorder="1" applyAlignment="1">
      <alignment horizontal="center"/>
    </xf>
    <xf numFmtId="3" fontId="59" fillId="0" borderId="1" xfId="0" applyNumberFormat="1" applyFont="1" applyFill="1" applyBorder="1" applyAlignment="1">
      <alignment horizontal="center"/>
    </xf>
    <xf numFmtId="3" fontId="59" fillId="0" borderId="1" xfId="0" applyNumberFormat="1" applyFont="1" applyFill="1" applyBorder="1" applyAlignment="1">
      <alignment horizontal="center" wrapText="1"/>
    </xf>
    <xf numFmtId="3" fontId="59" fillId="0" borderId="3" xfId="0" applyNumberFormat="1" applyFont="1" applyFill="1" applyBorder="1" applyAlignment="1">
      <alignment horizontal="center" wrapText="1"/>
    </xf>
    <xf numFmtId="3" fontId="60" fillId="0" borderId="1" xfId="0" applyNumberFormat="1" applyFont="1" applyFill="1" applyBorder="1" applyAlignment="1">
      <alignment horizontal="center"/>
    </xf>
    <xf numFmtId="165" fontId="60" fillId="0" borderId="1" xfId="0" applyNumberFormat="1" applyFont="1" applyFill="1" applyBorder="1" applyAlignment="1">
      <alignment horizontal="center"/>
    </xf>
    <xf numFmtId="166" fontId="60" fillId="0" borderId="1" xfId="0" applyNumberFormat="1" applyFont="1" applyFill="1" applyBorder="1" applyAlignment="1">
      <alignment horizontal="center"/>
    </xf>
    <xf numFmtId="165" fontId="59" fillId="0" borderId="1" xfId="0" applyNumberFormat="1" applyFont="1" applyFill="1" applyBorder="1" applyAlignment="1">
      <alignment horizontal="center"/>
    </xf>
    <xf numFmtId="166" fontId="59" fillId="0" borderId="1" xfId="0" applyNumberFormat="1" applyFont="1" applyFill="1" applyBorder="1" applyAlignment="1">
      <alignment horizontal="center"/>
    </xf>
    <xf numFmtId="168" fontId="59" fillId="0" borderId="1" xfId="0" applyNumberFormat="1" applyFont="1" applyFill="1" applyBorder="1" applyAlignment="1">
      <alignment horizontal="center"/>
    </xf>
    <xf numFmtId="168" fontId="59" fillId="0" borderId="0" xfId="0" applyNumberFormat="1" applyFont="1" applyFill="1" applyBorder="1" applyAlignment="1">
      <alignment horizontal="center" wrapText="1"/>
    </xf>
    <xf numFmtId="164" fontId="59" fillId="0" borderId="9" xfId="0" applyNumberFormat="1" applyFont="1" applyFill="1" applyBorder="1" applyAlignment="1">
      <alignment horizontal="center"/>
    </xf>
    <xf numFmtId="167" fontId="59" fillId="0" borderId="9" xfId="0" applyNumberFormat="1" applyFont="1" applyFill="1" applyBorder="1" applyAlignment="1">
      <alignment horizontal="center" wrapText="1"/>
    </xf>
    <xf numFmtId="166" fontId="59" fillId="0" borderId="7" xfId="0" applyNumberFormat="1" applyFont="1" applyFill="1" applyBorder="1" applyAlignment="1">
      <alignment horizontal="center" wrapText="1"/>
    </xf>
    <xf numFmtId="165" fontId="59" fillId="0" borderId="0" xfId="0" applyNumberFormat="1" applyFont="1" applyFill="1" applyBorder="1" applyAlignment="1">
      <alignment horizontal="center"/>
    </xf>
    <xf numFmtId="166" fontId="59" fillId="0" borderId="0" xfId="0" applyNumberFormat="1" applyFont="1" applyFill="1" applyBorder="1" applyAlignment="1">
      <alignment horizontal="center"/>
    </xf>
    <xf numFmtId="3" fontId="59" fillId="0" borderId="9" xfId="0" applyNumberFormat="1" applyFont="1" applyFill="1" applyBorder="1" applyAlignment="1">
      <alignment horizontal="center"/>
    </xf>
    <xf numFmtId="10" fontId="59" fillId="0" borderId="9" xfId="0" applyNumberFormat="1" applyFont="1" applyFill="1" applyBorder="1" applyAlignment="1">
      <alignment horizontal="center"/>
    </xf>
    <xf numFmtId="3" fontId="59" fillId="0" borderId="7" xfId="0" applyNumberFormat="1" applyFont="1" applyFill="1" applyBorder="1" applyAlignment="1">
      <alignment horizontal="center" wrapText="1"/>
    </xf>
    <xf numFmtId="3" fontId="59" fillId="0" borderId="0" xfId="0" applyNumberFormat="1" applyFont="1" applyFill="1" applyBorder="1" applyAlignment="1">
      <alignment horizontal="center"/>
    </xf>
    <xf numFmtId="165" fontId="59" fillId="0" borderId="9" xfId="0" applyNumberFormat="1" applyFont="1" applyFill="1" applyBorder="1" applyAlignment="1">
      <alignment horizontal="center"/>
    </xf>
    <xf numFmtId="166" fontId="59" fillId="0" borderId="7" xfId="0" applyNumberFormat="1" applyFont="1" applyFill="1" applyBorder="1" applyAlignment="1">
      <alignment horizontal="center"/>
    </xf>
    <xf numFmtId="164" fontId="59" fillId="0" borderId="1" xfId="0" applyNumberFormat="1" applyFont="1" applyFill="1" applyBorder="1" applyAlignment="1">
      <alignment horizontal="center"/>
    </xf>
    <xf numFmtId="167" fontId="59" fillId="0" borderId="1" xfId="0" applyNumberFormat="1" applyFont="1" applyFill="1" applyBorder="1" applyAlignment="1">
      <alignment horizontal="center" wrapText="1"/>
    </xf>
    <xf numFmtId="166" fontId="59" fillId="0" borderId="3" xfId="0" applyNumberFormat="1" applyFont="1" applyFill="1" applyBorder="1" applyAlignment="1">
      <alignment horizontal="center" wrapText="1"/>
    </xf>
    <xf numFmtId="10" fontId="59" fillId="0" borderId="1" xfId="0" applyNumberFormat="1" applyFont="1" applyFill="1" applyBorder="1" applyAlignment="1">
      <alignment horizontal="center"/>
    </xf>
    <xf numFmtId="166" fontId="59" fillId="0" borderId="3" xfId="0" applyNumberFormat="1" applyFont="1" applyFill="1" applyBorder="1" applyAlignment="1">
      <alignment horizontal="center"/>
    </xf>
  </cellXfs>
  <cellStyles count="5">
    <cellStyle name="Comma" xfId="2" builtinId="3"/>
    <cellStyle name="Currency" xfId="4" builtinId="4"/>
    <cellStyle name="Heading 1" xfId="3" builtinId="16"/>
    <cellStyle name="Normal" xfId="0" builtinId="0"/>
    <cellStyle name="Normal 2" xfId="1" xr:uid="{00000000-0005-0000-0000-000004000000}"/>
  </cellStyles>
  <dxfs count="106">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5" formatCode="&quot;+&quot;\ #,###,###;&quot;-&quot;\ #,###,###\ "/>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name val="Calibri"/>
        <scheme val="minor"/>
      </font>
    </dxf>
    <dxf>
      <font>
        <strike val="0"/>
        <outline val="0"/>
        <shadow val="0"/>
        <u val="none"/>
        <vertAlign val="baseline"/>
        <name val="Calibri"/>
        <scheme val="minor"/>
      </font>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name val="Calibri"/>
        <scheme val="minor"/>
      </font>
    </dxf>
    <dxf>
      <border outline="0">
        <bottom style="thin">
          <color theme="4" tint="-0.249977111117893"/>
        </bottom>
      </border>
    </dxf>
    <dxf>
      <font>
        <strike val="0"/>
        <outline val="0"/>
        <shadow val="0"/>
        <u val="none"/>
        <vertAlign val="baseline"/>
        <name val="Calibri"/>
        <scheme val="minor"/>
      </font>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name val="Calibri"/>
        <scheme val="minor"/>
      </font>
      <numFmt numFmtId="166" formatCode="&quot;+&quot;#0.0%;&quot;-&quot;#0.0%\ "/>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indexed="65"/>
        </patternFill>
      </fill>
      <alignment horizontal="center" vertical="bottom" textRotation="0" wrapText="0"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outline="0">
        <bottom style="thin">
          <color theme="4" tint="-0.249977111117893"/>
        </bottom>
      </border>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249977111117893"/>
        </left>
        <right style="thin">
          <color theme="4" tint="-0.249977111117893"/>
        </right>
        <top/>
        <bottom/>
      </border>
    </dxf>
    <dxf>
      <font>
        <strike val="0"/>
        <outline val="0"/>
        <shadow val="0"/>
        <u val="none"/>
        <vertAlign val="baseline"/>
        <name val="Calibri"/>
        <scheme val="minor"/>
      </font>
      <numFmt numFmtId="166" formatCode="&quot;+&quot;#0.0%;&quot;-&quot;#0.0%\ "/>
    </dxf>
    <dxf>
      <font>
        <strike val="0"/>
        <outline val="0"/>
        <shadow val="0"/>
        <u val="none"/>
        <vertAlign val="baseline"/>
        <name val="Calibri"/>
        <scheme val="minor"/>
      </font>
      <numFmt numFmtId="165" formatCode="&quot;+&quot;\ #,###,###;&quot;-&quot;\ #,###,###\ "/>
    </dxf>
    <dxf>
      <font>
        <b val="0"/>
        <i val="0"/>
        <strike val="0"/>
        <condense val="0"/>
        <extend val="0"/>
        <outline val="0"/>
        <shadow val="0"/>
        <u val="none"/>
        <vertAlign val="baseline"/>
        <sz val="12"/>
        <color theme="1"/>
        <name val="Calibri"/>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indexed="65"/>
        </patternFill>
      </fill>
      <alignment horizontal="center" vertical="bottom" textRotation="0" wrapText="0"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outline="0">
        <bottom style="thin">
          <color theme="4" tint="-0.249977111117893"/>
        </bottom>
      </border>
    </dxf>
    <dxf>
      <font>
        <strike val="0"/>
        <outline val="0"/>
        <shadow val="0"/>
        <u val="none"/>
        <vertAlign val="baseline"/>
        <name val="Calibri"/>
        <scheme val="minor"/>
      </font>
    </dxf>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indexed="65"/>
        </patternFill>
      </fill>
      <alignment horizontal="center" vertical="bottom" textRotation="0" wrapText="1" indent="0" justifyLastLine="0" shrinkToFit="0" readingOrder="0"/>
      <border diagonalUp="0" diagonalDown="0" outline="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7" formatCode="&quot;+&quot;&quot;$&quot;#,###,,\ &quot;M&quot;;&quot;-&quot;&quot;$&quot;#,###,,\ &quot;M&quot;"/>
      <fill>
        <patternFill patternType="none">
          <fgColor indexed="64"/>
          <bgColor indexed="65"/>
        </patternFill>
      </fill>
      <alignment horizontal="center" vertical="bottom" textRotation="0" wrapText="1"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4" formatCode="&quot;$&quot;#,###,,\ &quot;M&quot;"/>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indexed="65"/>
        </patternFill>
      </fill>
      <alignment horizontal="center" vertical="bottom" textRotation="0" wrapText="0"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outline="0">
        <bottom style="thin">
          <color theme="4" tint="-0.249977111117893"/>
        </bottom>
      </border>
    </dxf>
    <dxf>
      <font>
        <b/>
        <i val="0"/>
        <strike val="0"/>
        <condense val="0"/>
        <extend val="0"/>
        <outline val="0"/>
        <shadow val="0"/>
        <u val="none"/>
        <vertAlign val="baseline"/>
        <sz val="12"/>
        <color theme="0"/>
        <name val="Calibri"/>
        <scheme val="minor"/>
      </font>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249977111117893"/>
        </left>
        <right style="thin">
          <color theme="4" tint="-0.249977111117893"/>
        </right>
        <top/>
        <bottom/>
      </border>
    </dxf>
    <dxf>
      <numFmt numFmtId="170" formatCode="&quot;$&quot;&quot;0&quot;\ &quot;M&quot;"/>
    </dxf>
    <dxf>
      <numFmt numFmtId="170" formatCode="&quot;$&quot;&quot;0&quot;\ &quot;M&quot;"/>
    </dxf>
    <dxf>
      <numFmt numFmtId="170" formatCode="&quot;$&quot;&quot;0&quot;\ &quot;M&quot;"/>
    </dxf>
    <dxf>
      <numFmt numFmtId="170" formatCode="&quot;$&quot;&quot;0&quot;\ &quot;M&quot;"/>
    </dxf>
    <dxf>
      <numFmt numFmtId="170" formatCode="&quot;$&quot;&quot;0&quot;\ &quot;M&quot;"/>
    </dxf>
    <dxf>
      <numFmt numFmtId="170" formatCode="&quot;$&quot;&quot;0&quot;\ &quot;M&quot;"/>
    </dxf>
    <dxf>
      <font>
        <strike val="0"/>
        <outline val="0"/>
        <shadow val="0"/>
        <u val="none"/>
        <vertAlign val="baseline"/>
        <name val="Calibri"/>
        <scheme val="minor"/>
      </font>
      <numFmt numFmtId="168" formatCode="0.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8"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6" formatCode="&quot;+&quot;#0.0%;&quot;-&quot;#0.0%\ "/>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65" formatCode="&quot;+&quot;\ #,###,###;&quot;-&quot;\ #,###,###\ "/>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border outline="0">
        <bottom style="thin">
          <color theme="4" tint="-0.249977111117893"/>
        </bottom>
      </border>
    </dxf>
    <dxf>
      <font>
        <strike val="0"/>
        <outline val="0"/>
        <shadow val="0"/>
        <u val="none"/>
        <vertAlign val="baseline"/>
        <name val="Calibri"/>
        <scheme val="minor"/>
      </font>
    </dxf>
    <dxf>
      <font>
        <b val="0"/>
        <i val="0"/>
        <strike val="0"/>
        <condense val="0"/>
        <extend val="0"/>
        <outline val="0"/>
        <shadow val="0"/>
        <u val="none"/>
        <vertAlign val="baseline"/>
        <sz val="12"/>
        <color rgb="FF000000"/>
        <name val="Calibri"/>
        <scheme val="none"/>
      </font>
      <numFmt numFmtId="166" formatCode="&quot;+&quot;#0.0%;&quot;-&quot;#0.0%\ "/>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165" formatCode="&quot;+&quot;\ #,###,###;&quot;-&quot;\ #,###,###\ "/>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numFmt numFmtId="19" formatCode="m/d/yyyy"/>
      <fill>
        <patternFill patternType="none">
          <fgColor indexed="64"/>
          <bgColor indexed="65"/>
        </patternFill>
      </fill>
      <alignment horizontal="center" vertical="bottom" textRotation="0" wrapText="0"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rgb="FF2F75B5"/>
        </top>
      </border>
    </dxf>
    <dxf>
      <border outline="0">
        <left style="thin">
          <color rgb="FF2F75B5"/>
        </left>
        <right style="thin">
          <color rgb="FF2F75B5"/>
        </right>
        <top style="thin">
          <color rgb="FF2F75B5"/>
        </top>
        <bottom style="thin">
          <color rgb="FF2F75B5"/>
        </bottom>
      </border>
    </dxf>
    <dxf>
      <font>
        <b val="0"/>
        <i val="0"/>
        <strike val="0"/>
        <condense val="0"/>
        <extend val="0"/>
        <outline val="0"/>
        <shadow val="0"/>
        <u val="none"/>
        <vertAlign val="baseline"/>
        <sz val="12"/>
        <color rgb="FF000000"/>
        <name val="Calibri"/>
        <scheme val="none"/>
      </font>
      <numFmt numFmtId="3" formatCode="#,##0"/>
      <fill>
        <patternFill patternType="none">
          <fgColor rgb="FF000000"/>
          <bgColor rgb="FFFFFFFF"/>
        </patternFill>
      </fill>
      <alignment horizontal="center" vertical="bottom" textRotation="0" wrapText="0" indent="0" justifyLastLine="0" shrinkToFit="0" readingOrder="0"/>
    </dxf>
    <dxf>
      <border outline="0">
        <bottom style="thin">
          <color rgb="FF2F75B5"/>
        </bottom>
      </border>
    </dxf>
    <dxf>
      <font>
        <b/>
        <i val="0"/>
        <strike val="0"/>
        <condense val="0"/>
        <extend val="0"/>
        <outline val="0"/>
        <shadow val="0"/>
        <u val="none"/>
        <vertAlign val="baseline"/>
        <sz val="12"/>
        <color theme="0"/>
        <name val="Calibri"/>
        <scheme val="minor"/>
      </font>
      <numFmt numFmtId="3" formatCode="#,##0"/>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249977111117893"/>
        </left>
        <right style="thin">
          <color theme="4" tint="-0.249977111117893"/>
        </right>
        <top/>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4" tint="-0.249977111117893"/>
        </left>
        <right/>
        <top style="thin">
          <color theme="4" tint="-0.249977111117893"/>
        </top>
        <bottom style="thin">
          <color theme="4" tint="-0.249977111117893"/>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theme="4" tint="-0.249977111117893"/>
        </right>
        <top style="thin">
          <color theme="4" tint="-0.249977111117893"/>
        </top>
        <bottom style="thin">
          <color theme="4" tint="-0.249977111117893"/>
        </bottom>
      </border>
    </dxf>
    <dxf>
      <border outline="0">
        <top style="thin">
          <color theme="4" tint="-0.249977111117893"/>
        </top>
      </border>
    </dxf>
    <dxf>
      <border outline="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color theme="1"/>
        <name val="Calibri"/>
        <scheme val="minor"/>
      </font>
    </dxf>
    <dxf>
      <border outline="0">
        <bottom style="thin">
          <color theme="4" tint="-0.249977111117893"/>
        </bottom>
      </border>
    </dxf>
    <dxf>
      <font>
        <b/>
        <i val="0"/>
        <strike val="0"/>
        <condense val="0"/>
        <extend val="0"/>
        <outline val="0"/>
        <shadow val="0"/>
        <u val="none"/>
        <vertAlign val="baseline"/>
        <sz val="12"/>
        <color theme="1"/>
        <name val="Calibri"/>
        <scheme val="minor"/>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theme="4" tint="-0.249977111117893"/>
        </left>
        <right style="thin">
          <color theme="4" tint="-0.249977111117893"/>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B52" totalsRowShown="0" headerRowDxfId="105" dataDxfId="103" headerRowBorderDxfId="104" tableBorderDxfId="102" totalsRowBorderDxfId="101">
  <autoFilter ref="A6:B52" xr:uid="{00000000-0009-0000-0100-000001000000}">
    <filterColumn colId="0" hiddenButton="1"/>
    <filterColumn colId="1" hiddenButton="1"/>
  </autoFilter>
  <tableColumns count="2">
    <tableColumn id="1" xr3:uid="{00000000-0010-0000-0000-000001000000}" name="Term" dataDxfId="100"/>
    <tableColumn id="2" xr3:uid="{00000000-0010-0000-0000-000002000000}" name="Definition" dataDxfId="99"/>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Definitions" altTextSummary="Table showing definitions for California Unemployment Insurance (UI) Claims data elemen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29" displayName="Table29" ref="A6:P182" totalsRowShown="0" headerRowDxfId="98" dataDxfId="96" headerRowBorderDxfId="97" tableBorderDxfId="95" totalsRowBorderDxfId="94">
  <tableColumns count="16">
    <tableColumn id="1" xr3:uid="{00000000-0010-0000-0100-000001000000}" name="Week Ending Date" dataDxfId="93"/>
    <tableColumn id="2" xr3:uid="{00000000-0010-0000-0100-000002000000}" name="Regular New Claims" dataDxfId="92"/>
    <tableColumn id="3" xr3:uid="{00000000-0010-0000-0100-000003000000}" name="Regular Reopened Claims" dataDxfId="91"/>
    <tableColumn id="4" xr3:uid="{00000000-0010-0000-0100-000004000000}" name="Total Regular " dataDxfId="90"/>
    <tableColumn id="5" xr3:uid="{00000000-0010-0000-0100-000005000000}" name="PUA New Claims" dataDxfId="89"/>
    <tableColumn id="6" xr3:uid="{00000000-0010-0000-0100-000006000000}" name="PUA Reopened Claims" dataDxfId="88"/>
    <tableColumn id="7" xr3:uid="{00000000-0010-0000-0100-000007000000}" name="Total PUA" dataDxfId="87"/>
    <tableColumn id="8" xr3:uid="{00000000-0010-0000-0100-000008000000}" name="PEUC New Claims" dataDxfId="86"/>
    <tableColumn id="9" xr3:uid="{00000000-0010-0000-0100-000009000000}" name="PEUC Reopened Claims" dataDxfId="85"/>
    <tableColumn id="10" xr3:uid="{00000000-0010-0000-0100-00000A000000}" name="Total PEUC" dataDxfId="84"/>
    <tableColumn id="11" xr3:uid="{00000000-0010-0000-0100-00000B000000}" name="FEDED New Claims" dataDxfId="83"/>
    <tableColumn id="12" xr3:uid="{00000000-0010-0000-0100-00000C000000}" name="FEDED Reopened Claims" dataDxfId="82"/>
    <tableColumn id="13" xr3:uid="{00000000-0010-0000-0100-00000D000000}" name="Total FEDED" dataDxfId="81"/>
    <tableColumn id="14" xr3:uid="{00000000-0010-0000-0100-00000E000000}" name="Claims Filed" dataDxfId="80"/>
    <tableColumn id="15" xr3:uid="{00000000-0010-0000-0100-00000F000000}" name="Change from Previous Week Ending Date" dataDxfId="79">
      <calculatedColumnFormula>N7-N6</calculatedColumnFormula>
    </tableColumn>
    <tableColumn id="16" xr3:uid="{00000000-0010-0000-0100-000010000000}" name="Percentage Change from Previous Week Ending Date" dataDxfId="78">
      <calculatedColumnFormula>(N7/N6)-1</calculatedColumnFormula>
    </tableColumn>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Claims Processed" altTextSummary="Table showing California Unemployment Insurance (UI) claims processed data for the years 2020 and 202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6:L133" totalsRowShown="0" headerRowDxfId="77" dataDxfId="75" headerRowBorderDxfId="76" tableBorderDxfId="74" totalsRowBorderDxfId="73">
  <autoFilter ref="A6:L13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Week Ending Date" dataDxfId="72" dataCellStyle="Normal 2"/>
    <tableColumn id="2" xr3:uid="{00000000-0010-0000-0200-000002000000}" name=" Claims Paid" dataDxfId="71"/>
    <tableColumn id="3" xr3:uid="{00000000-0010-0000-0200-000003000000}" name="Change from Previous Week Ending Date" dataDxfId="70">
      <calculatedColumnFormula>B7-B6</calculatedColumnFormula>
    </tableColumn>
    <tableColumn id="4" xr3:uid="{00000000-0010-0000-0200-000004000000}" name="Percentage Change from Previous Week Ending Date" dataDxfId="69">
      <calculatedColumnFormula>(B7/B6)-1</calculatedColumnFormula>
    </tableColumn>
    <tableColumn id="5" xr3:uid="{00000000-0010-0000-0200-000005000000}" name="Paid w/in 1 Week" dataDxfId="68"/>
    <tableColumn id="6" xr3:uid="{00000000-0010-0000-0200-000006000000}" name="Paid w/in 1 Week Percentage" dataDxfId="67"/>
    <tableColumn id="7" xr3:uid="{00000000-0010-0000-0200-000007000000}" name="Paid w/in 2 Weeks " dataDxfId="66"/>
    <tableColumn id="8" xr3:uid="{00000000-0010-0000-0200-000008000000}" name="Paid w/in 2 Weeks Percentage" dataDxfId="65"/>
    <tableColumn id="9" xr3:uid="{00000000-0010-0000-0200-000009000000}" name="Paid w/in 3 Weeks" dataDxfId="64"/>
    <tableColumn id="10" xr3:uid="{00000000-0010-0000-0200-00000A000000}" name="Paid w/in 3 Weeks Percentage" dataDxfId="63"/>
    <tableColumn id="11" xr3:uid="{00000000-0010-0000-0200-00000B000000}" name="Paid w/in +3 Weeks" dataDxfId="62"/>
    <tableColumn id="12" xr3:uid="{00000000-0010-0000-0200-00000C000000}" name="Paid w/in +3 Weeks Percentage" dataDxfId="61"/>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Claims Paid " altTextSummary="Table showing California Unemployment Insurance (UI) claims paid data for the year 202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6:H182" totalsRowShown="0" headerRowDxfId="54" dataDxfId="52" headerRowBorderDxfId="53" tableBorderDxfId="51" totalsRowBorderDxfId="50">
  <autoFilter ref="A6:H18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Week Ending Date" dataDxfId="49"/>
    <tableColumn id="2" xr3:uid="{00000000-0010-0000-0300-000002000000}" name="Regular" dataDxfId="48"/>
    <tableColumn id="3" xr3:uid="{00000000-0010-0000-0300-000003000000}" name="PUA" dataDxfId="47"/>
    <tableColumn id="4" xr3:uid="{00000000-0010-0000-0300-000004000000}" name="PEUC" dataDxfId="46"/>
    <tableColumn id="5" xr3:uid="{00000000-0010-0000-0300-000005000000}" name="FED ED" dataDxfId="45"/>
    <tableColumn id="6" xr3:uid="{00000000-0010-0000-0300-000006000000}" name=" Benefits Paid" dataDxfId="44"/>
    <tableColumn id="7" xr3:uid="{00000000-0010-0000-0300-000007000000}" name="Change from Previous Week Ending Date" dataDxfId="43">
      <calculatedColumnFormula>F7-F6</calculatedColumnFormula>
    </tableColumn>
    <tableColumn id="8" xr3:uid="{00000000-0010-0000-0300-000008000000}" name="Percentage Change from Previous Week Ending Date" dataDxfId="42">
      <calculatedColumnFormula>(F7/F6)-1</calculatedColumnFormula>
    </tableColumn>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Benefits Paid" altTextSummary="Table showing California Unemployment Insurance (UI) benefits paid data for the years 2020 and 202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6:J133" totalsRowShown="0" headerRowDxfId="41" dataDxfId="39" headerRowBorderDxfId="40" tableBorderDxfId="38" totalsRowBorderDxfId="37">
  <autoFilter ref="A6:J13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Week Ending Date (Bi-Weekly)" dataDxfId="36"/>
    <tableColumn id="2" xr3:uid="{00000000-0010-0000-0400-000002000000}" name=" Ineligible Claims" dataDxfId="35"/>
    <tableColumn id="3" xr3:uid="{00000000-0010-0000-0400-000003000000}" name="Insufficient Earnings (UI)" dataDxfId="34"/>
    <tableColumn id="4" xr3:uid="{00000000-0010-0000-0400-000004000000}" name="Insufficient Earnings_x000a_ Percentage" dataDxfId="33"/>
    <tableColumn id="5" xr3:uid="{00000000-0010-0000-0400-000005000000}" name="Did Not Meet Eligibility Requirements (UI+PUA)" dataDxfId="32"/>
    <tableColumn id="6" xr3:uid="{00000000-0010-0000-0400-000006000000}" name="Did Not Meet Eligibility Requirements Disqualification_x000a_ Percentage" dataDxfId="31"/>
    <tableColumn id="7" xr3:uid="{00000000-0010-0000-0400-000007000000}" name="Identity Not Confirmed (UI+PUA)" dataDxfId="30"/>
    <tableColumn id="8" xr3:uid="{00000000-0010-0000-0400-000008000000}" name="Identity Not Confirmed_x000a_ Percentage" dataDxfId="29"/>
    <tableColumn id="9" xr3:uid="{00000000-0010-0000-0400-000009000000}" name="Change from Previous Week Ending Date" dataDxfId="28">
      <calculatedColumnFormula>B7-B6</calculatedColumnFormula>
    </tableColumn>
    <tableColumn id="10" xr3:uid="{00000000-0010-0000-0400-00000A000000}" name="Percentage Change from Previous Week Ending Date" dataDxfId="27">
      <calculatedColumnFormula>(B7/B6)-1</calculatedColumnFormula>
    </tableColumn>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Ineligible Claims" altTextSummary="Table showing California Unemployment Insurance (UI) ineligible claims data for the year 202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6:M133" totalsRowShown="0" headerRowDxfId="26" dataDxfId="24" headerRowBorderDxfId="25" tableBorderDxfId="23" totalsRowBorderDxfId="22">
  <autoFilter ref="A6:M133"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Week Ending Date" dataDxfId="21"/>
    <tableColumn id="2" xr3:uid="{00000000-0010-0000-0500-000002000000}" name="Claimants Pending EDD Action Beyond 3 Weeks" dataDxfId="20"/>
    <tableColumn id="3" xr3:uid="{00000000-0010-0000-0500-000003000000}" name="Change from Previous Week Ending Date" dataDxfId="19">
      <calculatedColumnFormula>B7-B6</calculatedColumnFormula>
    </tableColumn>
    <tableColumn id="4" xr3:uid="{00000000-0010-0000-0500-000004000000}" name="Percentage Change from Previous Week Ending Date" dataDxfId="18">
      <calculatedColumnFormula>(B7-B6)/B7</calculatedColumnFormula>
    </tableColumn>
    <tableColumn id="5" xr3:uid="{00000000-0010-0000-0500-000005000000}" name=" Initial Claims Pending EDD Action Beyond 3 Weeks" dataDxfId="17"/>
    <tableColumn id="6" xr3:uid="{00000000-0010-0000-0500-000006000000}" name="Continued Claims Pending EDD Action Beyond 3 Weeks" dataDxfId="16"/>
    <tableColumn id="7" xr3:uid="{00000000-0010-0000-0500-000007000000}" name="Initial Claims Pending Application Processing " dataDxfId="15"/>
    <tableColumn id="8" xr3:uid="{00000000-0010-0000-0500-000008000000}" name="Initial Claims Pending Identity Verification" dataDxfId="14"/>
    <tableColumn id="9" xr3:uid="{00000000-0010-0000-0500-000009000000}" name="Initial Claims Verifying Wages for the claim" dataDxfId="13"/>
    <tableColumn id="10" xr3:uid="{00000000-0010-0000-0500-00000A000000}" name="Initial Claims Resolving Eligibility Issues" dataDxfId="12"/>
    <tableColumn id="11" xr3:uid="{00000000-0010-0000-0500-00000B000000}" name="Continued Claims Adjusting Start Date or Benefits on the Claim" dataDxfId="11"/>
    <tableColumn id="12" xr3:uid="{00000000-0010-0000-0500-00000C000000}" name="Continued Claims  Pending Identity Verification" dataDxfId="10"/>
    <tableColumn id="13" xr3:uid="{00000000-0010-0000-0500-00000D000000}" name="Continued Claims Resolving Eligibility Issues" dataDxfId="9"/>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Claims Pending Resolution Beyond 3 Weeks" altTextSummary="Table showing California Unemployment Insurance (UI) claims pending resolution beyond 3 weeks data for the year 202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6:D115" totalsRowShown="0" headerRowDxfId="8" dataDxfId="6" headerRowBorderDxfId="7" tableBorderDxfId="5" totalsRowBorderDxfId="4">
  <autoFilter ref="A6:D115" xr:uid="{00000000-0009-0000-0100-000007000000}">
    <filterColumn colId="0" hiddenButton="1"/>
    <filterColumn colId="1" hiddenButton="1"/>
    <filterColumn colId="2" hiddenButton="1"/>
    <filterColumn colId="3" hiddenButton="1"/>
  </autoFilter>
  <tableColumns count="4">
    <tableColumn id="1" xr3:uid="{00000000-0010-0000-0600-000001000000}" name="Week Ending Date (Bi-Weekly)" dataDxfId="3"/>
    <tableColumn id="2" xr3:uid="{00000000-0010-0000-0600-000002000000}" name="Waiting for Claimant Certification" dataDxfId="2"/>
    <tableColumn id="3" xr3:uid="{00000000-0010-0000-0600-000003000000}" name="Change from Previous Biweekly Ending Date" dataDxfId="1">
      <calculatedColumnFormula>B7-B6</calculatedColumnFormula>
    </tableColumn>
    <tableColumn id="4" xr3:uid="{00000000-0010-0000-0600-000004000000}" name="Percentage Change from Previous Biweekly Ending Date" dataDxfId="0">
      <calculatedColumnFormula>(B7/B6)-1</calculatedColumnFormula>
    </tableColumn>
  </tableColumns>
  <tableStyleInfo name="TableStyleMedium2" showFirstColumn="0" showLastColumn="0" showRowStripes="0" showColumnStripes="0"/>
  <extLst>
    <ext xmlns:x14="http://schemas.microsoft.com/office/spreadsheetml/2009/9/main" uri="{504A1905-F514-4f6f-8877-14C23A59335A}">
      <x14:table altText="California Unemployment Insurance (UI) Claims Data Dashboard - Waiting for Claimant Certification" altTextSummary="Table showing California Unemployment Insurance (UI) waiting for claimant certification data for the year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3"/>
  <sheetViews>
    <sheetView tabSelected="1" zoomScaleNormal="100" workbookViewId="0"/>
  </sheetViews>
  <sheetFormatPr defaultColWidth="9.44140625" defaultRowHeight="15.6" x14ac:dyDescent="0.3"/>
  <cols>
    <col min="1" max="1" width="47.5546875" style="11" customWidth="1"/>
    <col min="2" max="2" width="125.44140625" style="11" customWidth="1"/>
    <col min="3" max="16384" width="9.44140625" style="11"/>
  </cols>
  <sheetData>
    <row r="1" spans="1:3" s="6" customFormat="1" ht="24" customHeight="1" thickBot="1" x14ac:dyDescent="0.45">
      <c r="A1" s="60" t="s">
        <v>48</v>
      </c>
    </row>
    <row r="2" spans="1:3" s="6" customFormat="1" ht="16.2" thickTop="1" x14ac:dyDescent="0.3">
      <c r="A2" s="61"/>
    </row>
    <row r="3" spans="1:3" s="6" customFormat="1" ht="13.5" customHeight="1" x14ac:dyDescent="0.3">
      <c r="A3" s="6" t="s">
        <v>44</v>
      </c>
      <c r="C3" s="62"/>
    </row>
    <row r="4" spans="1:3" s="6" customFormat="1" x14ac:dyDescent="0.3">
      <c r="A4" s="6" t="s">
        <v>136</v>
      </c>
      <c r="C4" s="63"/>
    </row>
    <row r="5" spans="1:3" s="6" customFormat="1" x14ac:dyDescent="0.3">
      <c r="C5" s="63"/>
    </row>
    <row r="6" spans="1:3" s="8" customFormat="1" x14ac:dyDescent="0.3">
      <c r="A6" s="64" t="s">
        <v>6</v>
      </c>
      <c r="B6" s="65" t="s">
        <v>4</v>
      </c>
    </row>
    <row r="7" spans="1:3" ht="31.2" x14ac:dyDescent="0.3">
      <c r="A7" s="9" t="s">
        <v>49</v>
      </c>
      <c r="B7" s="10" t="s">
        <v>54</v>
      </c>
    </row>
    <row r="8" spans="1:3" ht="31.2" x14ac:dyDescent="0.3">
      <c r="A8" s="9" t="s">
        <v>101</v>
      </c>
      <c r="B8" s="10" t="s">
        <v>113</v>
      </c>
    </row>
    <row r="9" spans="1:3" ht="31.2" x14ac:dyDescent="0.3">
      <c r="A9" s="9" t="s">
        <v>102</v>
      </c>
      <c r="B9" s="10" t="s">
        <v>114</v>
      </c>
    </row>
    <row r="10" spans="1:3" ht="31.2" x14ac:dyDescent="0.3">
      <c r="A10" s="9" t="s">
        <v>25</v>
      </c>
      <c r="B10" s="10" t="s">
        <v>55</v>
      </c>
    </row>
    <row r="11" spans="1:3" ht="31.2" x14ac:dyDescent="0.3">
      <c r="A11" s="9" t="s">
        <v>103</v>
      </c>
      <c r="B11" s="10" t="s">
        <v>115</v>
      </c>
    </row>
    <row r="12" spans="1:3" ht="31.2" x14ac:dyDescent="0.3">
      <c r="A12" s="9" t="s">
        <v>104</v>
      </c>
      <c r="B12" s="10" t="s">
        <v>116</v>
      </c>
    </row>
    <row r="13" spans="1:3" ht="62.4" x14ac:dyDescent="0.3">
      <c r="A13" s="12" t="s">
        <v>35</v>
      </c>
      <c r="B13" s="10" t="s">
        <v>56</v>
      </c>
    </row>
    <row r="14" spans="1:3" ht="31.2" x14ac:dyDescent="0.3">
      <c r="A14" s="9" t="s">
        <v>105</v>
      </c>
      <c r="B14" s="10" t="s">
        <v>117</v>
      </c>
    </row>
    <row r="15" spans="1:3" ht="46.8" x14ac:dyDescent="0.3">
      <c r="A15" s="9" t="s">
        <v>106</v>
      </c>
      <c r="B15" s="10" t="s">
        <v>118</v>
      </c>
    </row>
    <row r="16" spans="1:3" ht="31.2" x14ac:dyDescent="0.3">
      <c r="A16" s="9" t="s">
        <v>36</v>
      </c>
      <c r="B16" s="10" t="s">
        <v>57</v>
      </c>
    </row>
    <row r="17" spans="1:2" ht="31.2" x14ac:dyDescent="0.3">
      <c r="A17" s="9" t="s">
        <v>107</v>
      </c>
      <c r="B17" s="10" t="s">
        <v>119</v>
      </c>
    </row>
    <row r="18" spans="1:2" ht="46.8" x14ac:dyDescent="0.3">
      <c r="A18" s="9" t="s">
        <v>108</v>
      </c>
      <c r="B18" s="10" t="s">
        <v>120</v>
      </c>
    </row>
    <row r="19" spans="1:2" ht="31.2" x14ac:dyDescent="0.3">
      <c r="A19" s="9" t="s">
        <v>37</v>
      </c>
      <c r="B19" s="10" t="s">
        <v>38</v>
      </c>
    </row>
    <row r="20" spans="1:2" x14ac:dyDescent="0.3">
      <c r="A20" s="9" t="s">
        <v>50</v>
      </c>
      <c r="B20" s="10" t="s">
        <v>58</v>
      </c>
    </row>
    <row r="21" spans="1:2" ht="31.2" x14ac:dyDescent="0.3">
      <c r="A21" s="9" t="s">
        <v>15</v>
      </c>
      <c r="B21" s="10" t="s">
        <v>59</v>
      </c>
    </row>
    <row r="22" spans="1:2" x14ac:dyDescent="0.3">
      <c r="A22" s="9" t="s">
        <v>109</v>
      </c>
      <c r="B22" s="10" t="s">
        <v>121</v>
      </c>
    </row>
    <row r="23" spans="1:2" ht="31.2" x14ac:dyDescent="0.3">
      <c r="A23" s="9" t="s">
        <v>16</v>
      </c>
      <c r="B23" s="10" t="s">
        <v>60</v>
      </c>
    </row>
    <row r="24" spans="1:2" ht="31.2" x14ac:dyDescent="0.3">
      <c r="A24" s="9" t="s">
        <v>17</v>
      </c>
      <c r="B24" s="10" t="s">
        <v>61</v>
      </c>
    </row>
    <row r="25" spans="1:2" ht="31.2" x14ac:dyDescent="0.3">
      <c r="A25" s="9" t="s">
        <v>18</v>
      </c>
      <c r="B25" s="10" t="s">
        <v>62</v>
      </c>
    </row>
    <row r="26" spans="1:2" ht="31.2" x14ac:dyDescent="0.3">
      <c r="A26" s="9" t="s">
        <v>5</v>
      </c>
      <c r="B26" s="10" t="s">
        <v>63</v>
      </c>
    </row>
    <row r="27" spans="1:2" x14ac:dyDescent="0.3">
      <c r="A27" s="9" t="s">
        <v>28</v>
      </c>
      <c r="B27" s="10" t="s">
        <v>29</v>
      </c>
    </row>
    <row r="28" spans="1:2" x14ac:dyDescent="0.3">
      <c r="A28" s="9" t="s">
        <v>30</v>
      </c>
      <c r="B28" s="10" t="s">
        <v>31</v>
      </c>
    </row>
    <row r="29" spans="1:2" x14ac:dyDescent="0.3">
      <c r="A29" s="9" t="s">
        <v>32</v>
      </c>
      <c r="B29" s="10" t="s">
        <v>64</v>
      </c>
    </row>
    <row r="30" spans="1:2" x14ac:dyDescent="0.3">
      <c r="A30" s="9" t="s">
        <v>39</v>
      </c>
      <c r="B30" s="10" t="s">
        <v>65</v>
      </c>
    </row>
    <row r="31" spans="1:2" x14ac:dyDescent="0.3">
      <c r="A31" s="9" t="s">
        <v>26</v>
      </c>
      <c r="B31" s="10" t="s">
        <v>27</v>
      </c>
    </row>
    <row r="32" spans="1:2" ht="31.2" x14ac:dyDescent="0.3">
      <c r="A32" s="9" t="s">
        <v>41</v>
      </c>
      <c r="B32" s="10" t="s">
        <v>66</v>
      </c>
    </row>
    <row r="33" spans="1:2" ht="31.2" x14ac:dyDescent="0.3">
      <c r="A33" s="9" t="s">
        <v>51</v>
      </c>
      <c r="B33" s="10" t="s">
        <v>67</v>
      </c>
    </row>
    <row r="34" spans="1:2" ht="46.8" x14ac:dyDescent="0.3">
      <c r="A34" s="9" t="s">
        <v>52</v>
      </c>
      <c r="B34" s="10" t="s">
        <v>68</v>
      </c>
    </row>
    <row r="35" spans="1:2" ht="31.2" x14ac:dyDescent="0.3">
      <c r="A35" s="9" t="s">
        <v>43</v>
      </c>
      <c r="B35" s="10" t="s">
        <v>69</v>
      </c>
    </row>
    <row r="36" spans="1:2" ht="31.2" x14ac:dyDescent="0.3">
      <c r="A36" s="9" t="s">
        <v>110</v>
      </c>
      <c r="B36" s="10" t="s">
        <v>70</v>
      </c>
    </row>
    <row r="37" spans="1:2" ht="31.2" x14ac:dyDescent="0.3">
      <c r="A37" s="9" t="s">
        <v>79</v>
      </c>
      <c r="B37" s="118" t="s">
        <v>42</v>
      </c>
    </row>
    <row r="38" spans="1:2" x14ac:dyDescent="0.3">
      <c r="A38" s="147" t="s">
        <v>33</v>
      </c>
      <c r="B38" s="148" t="s">
        <v>71</v>
      </c>
    </row>
    <row r="39" spans="1:2" x14ac:dyDescent="0.3">
      <c r="A39" s="147" t="s">
        <v>13</v>
      </c>
      <c r="B39" s="148" t="s">
        <v>72</v>
      </c>
    </row>
    <row r="40" spans="1:2" x14ac:dyDescent="0.3">
      <c r="A40" s="147" t="s">
        <v>14</v>
      </c>
      <c r="B40" s="148" t="s">
        <v>73</v>
      </c>
    </row>
    <row r="41" spans="1:2" ht="37.5" customHeight="1" x14ac:dyDescent="0.3">
      <c r="A41" s="147" t="s">
        <v>34</v>
      </c>
      <c r="B41" s="167" t="s">
        <v>74</v>
      </c>
    </row>
    <row r="42" spans="1:2" ht="31.2" x14ac:dyDescent="0.3">
      <c r="A42" s="9" t="s">
        <v>80</v>
      </c>
      <c r="B42" s="10" t="s">
        <v>90</v>
      </c>
    </row>
    <row r="43" spans="1:2" x14ac:dyDescent="0.3">
      <c r="A43" s="9" t="s">
        <v>53</v>
      </c>
      <c r="B43" s="10" t="s">
        <v>75</v>
      </c>
    </row>
    <row r="44" spans="1:2" x14ac:dyDescent="0.3">
      <c r="A44" s="9" t="s">
        <v>13</v>
      </c>
      <c r="B44" s="10" t="s">
        <v>72</v>
      </c>
    </row>
    <row r="45" spans="1:2" ht="31.2" x14ac:dyDescent="0.3">
      <c r="A45" s="9" t="s">
        <v>34</v>
      </c>
      <c r="B45" s="10" t="s">
        <v>76</v>
      </c>
    </row>
    <row r="46" spans="1:2" ht="31.2" x14ac:dyDescent="0.3">
      <c r="A46" s="9" t="s">
        <v>89</v>
      </c>
      <c r="B46" s="10" t="s">
        <v>98</v>
      </c>
    </row>
    <row r="47" spans="1:2" ht="31.2" x14ac:dyDescent="0.3">
      <c r="A47" s="9" t="s">
        <v>91</v>
      </c>
      <c r="B47" s="10" t="s">
        <v>92</v>
      </c>
    </row>
    <row r="48" spans="1:2" x14ac:dyDescent="0.3">
      <c r="A48" s="9" t="s">
        <v>93</v>
      </c>
      <c r="B48" s="10" t="s">
        <v>94</v>
      </c>
    </row>
    <row r="49" spans="1:2" x14ac:dyDescent="0.3">
      <c r="A49" s="9" t="s">
        <v>95</v>
      </c>
      <c r="B49" s="10" t="s">
        <v>96</v>
      </c>
    </row>
    <row r="50" spans="1:2" ht="31.2" x14ac:dyDescent="0.3">
      <c r="A50" s="9" t="s">
        <v>111</v>
      </c>
      <c r="B50" s="10" t="s">
        <v>122</v>
      </c>
    </row>
    <row r="51" spans="1:2" ht="62.4" x14ac:dyDescent="0.3">
      <c r="A51" s="9" t="s">
        <v>112</v>
      </c>
      <c r="B51" s="10" t="s">
        <v>123</v>
      </c>
    </row>
    <row r="52" spans="1:2" x14ac:dyDescent="0.3">
      <c r="A52" s="9" t="s">
        <v>97</v>
      </c>
      <c r="B52" s="10" t="s">
        <v>99</v>
      </c>
    </row>
    <row r="53" spans="1:2" x14ac:dyDescent="0.3">
      <c r="B53" s="149" t="s">
        <v>99</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2"/>
  <sheetViews>
    <sheetView zoomScaleNormal="100" workbookViewId="0">
      <pane ySplit="6" topLeftCell="A160" activePane="bottomLeft" state="frozen"/>
      <selection activeCell="B6" sqref="B6"/>
      <selection pane="bottomLeft"/>
    </sheetView>
  </sheetViews>
  <sheetFormatPr defaultColWidth="9.44140625" defaultRowHeight="15.6" x14ac:dyDescent="0.3"/>
  <cols>
    <col min="1" max="1" width="21.5546875" style="19" customWidth="1"/>
    <col min="2" max="2" width="15.5546875" style="30" customWidth="1"/>
    <col min="3" max="3" width="18.44140625" style="30" customWidth="1"/>
    <col min="4" max="4" width="15.44140625" style="30" customWidth="1"/>
    <col min="5" max="6" width="13.5546875" style="30" customWidth="1"/>
    <col min="7" max="7" width="12.5546875" style="76" customWidth="1"/>
    <col min="8" max="8" width="14.44140625" style="76" customWidth="1"/>
    <col min="9" max="9" width="13.44140625" style="30" customWidth="1"/>
    <col min="10" max="10" width="12.44140625" style="30" customWidth="1"/>
    <col min="11" max="11" width="14" style="30" customWidth="1"/>
    <col min="12" max="12" width="13.44140625" style="30" customWidth="1"/>
    <col min="13" max="13" width="12.44140625" style="30" customWidth="1"/>
    <col min="14" max="14" width="14" style="30" bestFit="1" customWidth="1"/>
    <col min="15" max="15" width="15.44140625" style="19" customWidth="1"/>
    <col min="16" max="16" width="18.44140625" style="19" customWidth="1"/>
    <col min="17" max="16384" width="9.44140625" style="19"/>
  </cols>
  <sheetData>
    <row r="1" spans="1:16" s="2" customFormat="1" ht="24" customHeight="1" thickBot="1" x14ac:dyDescent="0.45">
      <c r="A1" s="1" t="s">
        <v>48</v>
      </c>
      <c r="B1" s="72"/>
      <c r="C1" s="72"/>
      <c r="D1" s="72"/>
      <c r="E1" s="72"/>
      <c r="F1" s="72"/>
      <c r="G1" s="72"/>
      <c r="H1" s="72"/>
      <c r="I1" s="72"/>
      <c r="J1" s="72"/>
      <c r="K1" s="72"/>
      <c r="L1" s="72"/>
      <c r="M1" s="72"/>
      <c r="N1" s="72"/>
    </row>
    <row r="2" spans="1:16" s="2" customFormat="1" ht="16.2" thickTop="1" x14ac:dyDescent="0.3">
      <c r="A2" s="3"/>
      <c r="B2" s="72"/>
      <c r="C2" s="72"/>
      <c r="D2" s="72"/>
      <c r="E2" s="72"/>
      <c r="F2" s="72"/>
      <c r="G2" s="72"/>
      <c r="H2" s="72"/>
      <c r="I2" s="72"/>
      <c r="J2" s="72"/>
      <c r="K2" s="72"/>
      <c r="L2" s="72"/>
      <c r="M2" s="72"/>
      <c r="N2" s="72"/>
    </row>
    <row r="3" spans="1:16" s="2" customFormat="1" ht="13.5" customHeight="1" x14ac:dyDescent="0.3">
      <c r="A3" s="2" t="s">
        <v>44</v>
      </c>
      <c r="B3" s="194"/>
      <c r="C3" s="72"/>
      <c r="D3" s="72"/>
      <c r="E3" s="72"/>
      <c r="F3" s="72"/>
      <c r="G3" s="72"/>
      <c r="H3" s="72"/>
      <c r="I3" s="72"/>
      <c r="J3" s="72"/>
      <c r="K3" s="72"/>
      <c r="L3" s="72"/>
      <c r="M3" s="72"/>
      <c r="N3" s="72"/>
    </row>
    <row r="4" spans="1:16" s="2" customFormat="1" x14ac:dyDescent="0.3">
      <c r="A4" s="6" t="s">
        <v>136</v>
      </c>
      <c r="B4" s="195"/>
      <c r="C4" s="72"/>
      <c r="D4" s="72"/>
      <c r="E4" s="196"/>
      <c r="F4" s="72"/>
      <c r="G4" s="72"/>
      <c r="H4" s="72"/>
      <c r="I4" s="72"/>
      <c r="J4" s="72"/>
      <c r="K4" s="72"/>
      <c r="L4" s="72"/>
      <c r="M4" s="72"/>
      <c r="N4" s="72"/>
    </row>
    <row r="5" spans="1:16" s="2" customFormat="1" x14ac:dyDescent="0.3">
      <c r="B5" s="195"/>
      <c r="C5" s="72"/>
      <c r="D5" s="72"/>
      <c r="E5" s="196"/>
      <c r="F5" s="72"/>
      <c r="G5" s="72"/>
      <c r="H5" s="72"/>
      <c r="I5" s="72"/>
      <c r="J5" s="72"/>
      <c r="K5" s="72"/>
      <c r="L5" s="72"/>
      <c r="M5" s="72"/>
      <c r="N5" s="72"/>
    </row>
    <row r="6" spans="1:16" s="47" customFormat="1" ht="47.85" customHeight="1" x14ac:dyDescent="0.3">
      <c r="A6" s="45" t="s">
        <v>7</v>
      </c>
      <c r="B6" s="13" t="s">
        <v>128</v>
      </c>
      <c r="C6" s="13" t="s">
        <v>129</v>
      </c>
      <c r="D6" s="59" t="s">
        <v>130</v>
      </c>
      <c r="E6" s="13" t="s">
        <v>124</v>
      </c>
      <c r="F6" s="13" t="s">
        <v>131</v>
      </c>
      <c r="G6" s="13" t="s">
        <v>132</v>
      </c>
      <c r="H6" s="73" t="s">
        <v>125</v>
      </c>
      <c r="I6" s="172" t="s">
        <v>133</v>
      </c>
      <c r="J6" s="171" t="s">
        <v>126</v>
      </c>
      <c r="K6" s="172" t="s">
        <v>127</v>
      </c>
      <c r="L6" s="172" t="s">
        <v>134</v>
      </c>
      <c r="M6" s="172" t="s">
        <v>135</v>
      </c>
      <c r="N6" s="171" t="s">
        <v>49</v>
      </c>
      <c r="O6" s="172" t="s">
        <v>9</v>
      </c>
      <c r="P6" s="172" t="s">
        <v>8</v>
      </c>
    </row>
    <row r="7" spans="1:16" x14ac:dyDescent="0.3">
      <c r="A7" s="20">
        <v>43897</v>
      </c>
      <c r="B7" s="21">
        <v>25806</v>
      </c>
      <c r="C7" s="21">
        <v>18071</v>
      </c>
      <c r="D7" s="21">
        <v>43877</v>
      </c>
      <c r="E7" s="21">
        <v>0</v>
      </c>
      <c r="F7" s="21">
        <v>0</v>
      </c>
      <c r="G7" s="21">
        <v>0</v>
      </c>
      <c r="H7" s="21">
        <v>0</v>
      </c>
      <c r="I7" s="169">
        <v>0</v>
      </c>
      <c r="J7" s="169">
        <v>0</v>
      </c>
      <c r="K7" s="169">
        <v>0</v>
      </c>
      <c r="L7" s="169">
        <v>0</v>
      </c>
      <c r="M7" s="169">
        <v>0</v>
      </c>
      <c r="N7" s="169">
        <v>43877</v>
      </c>
      <c r="O7" s="169"/>
      <c r="P7" s="169"/>
    </row>
    <row r="8" spans="1:16" x14ac:dyDescent="0.3">
      <c r="A8" s="20">
        <v>43904</v>
      </c>
      <c r="B8" s="21">
        <v>36918</v>
      </c>
      <c r="C8" s="21">
        <v>21290</v>
      </c>
      <c r="D8" s="21">
        <v>58208</v>
      </c>
      <c r="E8" s="21">
        <v>0</v>
      </c>
      <c r="F8" s="21">
        <v>0</v>
      </c>
      <c r="G8" s="21">
        <v>0</v>
      </c>
      <c r="H8" s="21">
        <v>0</v>
      </c>
      <c r="I8" s="168">
        <v>0</v>
      </c>
      <c r="J8" s="168">
        <v>0</v>
      </c>
      <c r="K8" s="168">
        <v>0</v>
      </c>
      <c r="L8" s="168">
        <v>0</v>
      </c>
      <c r="M8" s="168">
        <v>0</v>
      </c>
      <c r="N8" s="168">
        <v>58208</v>
      </c>
      <c r="O8" s="38">
        <f>N8-N7</f>
        <v>14331</v>
      </c>
      <c r="P8" s="39">
        <f t="shared" ref="P8:P70" si="0">(N8/N7)-1</f>
        <v>0.32661759008136371</v>
      </c>
    </row>
    <row r="9" spans="1:16" x14ac:dyDescent="0.3">
      <c r="A9" s="20">
        <v>43911</v>
      </c>
      <c r="B9" s="21">
        <v>142667</v>
      </c>
      <c r="C9" s="21">
        <v>44142</v>
      </c>
      <c r="D9" s="21">
        <v>186809</v>
      </c>
      <c r="E9" s="21">
        <v>0</v>
      </c>
      <c r="F9" s="21">
        <v>0</v>
      </c>
      <c r="G9" s="21">
        <v>0</v>
      </c>
      <c r="H9" s="21">
        <v>0</v>
      </c>
      <c r="I9" s="168">
        <v>0</v>
      </c>
      <c r="J9" s="168">
        <v>0</v>
      </c>
      <c r="K9" s="168">
        <v>0</v>
      </c>
      <c r="L9" s="168">
        <v>0</v>
      </c>
      <c r="M9" s="168">
        <v>0</v>
      </c>
      <c r="N9" s="168">
        <v>186809</v>
      </c>
      <c r="O9" s="168">
        <f t="shared" ref="O9:O38" si="1">N9-N8</f>
        <v>128601</v>
      </c>
      <c r="P9" s="39">
        <f t="shared" si="0"/>
        <v>2.209335486531061</v>
      </c>
    </row>
    <row r="10" spans="1:16" x14ac:dyDescent="0.3">
      <c r="A10" s="20">
        <v>43918</v>
      </c>
      <c r="B10" s="21">
        <v>1026316</v>
      </c>
      <c r="C10" s="21">
        <v>38510</v>
      </c>
      <c r="D10" s="21">
        <v>1064826</v>
      </c>
      <c r="E10" s="21">
        <v>0</v>
      </c>
      <c r="F10" s="21">
        <v>0</v>
      </c>
      <c r="G10" s="21">
        <v>0</v>
      </c>
      <c r="H10" s="21">
        <v>0</v>
      </c>
      <c r="I10" s="168">
        <v>0</v>
      </c>
      <c r="J10" s="168">
        <v>0</v>
      </c>
      <c r="K10" s="168">
        <v>0</v>
      </c>
      <c r="L10" s="168">
        <v>0</v>
      </c>
      <c r="M10" s="168">
        <v>0</v>
      </c>
      <c r="N10" s="168">
        <v>1064826</v>
      </c>
      <c r="O10" s="168">
        <f t="shared" si="1"/>
        <v>878017</v>
      </c>
      <c r="P10" s="39">
        <f t="shared" si="0"/>
        <v>4.7000786899988762</v>
      </c>
    </row>
    <row r="11" spans="1:16" x14ac:dyDescent="0.3">
      <c r="A11" s="20">
        <v>43925</v>
      </c>
      <c r="B11" s="21">
        <v>889588</v>
      </c>
      <c r="C11" s="21">
        <v>35862</v>
      </c>
      <c r="D11" s="21">
        <v>925450</v>
      </c>
      <c r="E11" s="21">
        <v>0</v>
      </c>
      <c r="F11" s="21">
        <v>0</v>
      </c>
      <c r="G11" s="21">
        <v>0</v>
      </c>
      <c r="H11" s="21">
        <v>0</v>
      </c>
      <c r="I11" s="168">
        <v>0</v>
      </c>
      <c r="J11" s="168">
        <v>0</v>
      </c>
      <c r="K11" s="168">
        <v>0</v>
      </c>
      <c r="L11" s="168">
        <v>0</v>
      </c>
      <c r="M11" s="168">
        <v>0</v>
      </c>
      <c r="N11" s="168">
        <v>925450</v>
      </c>
      <c r="O11" s="168">
        <f t="shared" si="1"/>
        <v>-139376</v>
      </c>
      <c r="P11" s="39">
        <f t="shared" si="0"/>
        <v>-0.13089086855505028</v>
      </c>
    </row>
    <row r="12" spans="1:16" x14ac:dyDescent="0.3">
      <c r="A12" s="20">
        <v>43932</v>
      </c>
      <c r="B12" s="21">
        <v>602377</v>
      </c>
      <c r="C12" s="21">
        <v>58589</v>
      </c>
      <c r="D12" s="21">
        <v>660966</v>
      </c>
      <c r="E12" s="21">
        <v>0</v>
      </c>
      <c r="F12" s="21">
        <v>0</v>
      </c>
      <c r="G12" s="21">
        <v>0</v>
      </c>
      <c r="H12" s="21">
        <v>0</v>
      </c>
      <c r="I12" s="168">
        <v>0</v>
      </c>
      <c r="J12" s="168">
        <v>0</v>
      </c>
      <c r="K12" s="168">
        <v>0</v>
      </c>
      <c r="L12" s="168">
        <v>0</v>
      </c>
      <c r="M12" s="168">
        <v>0</v>
      </c>
      <c r="N12" s="168">
        <v>660966</v>
      </c>
      <c r="O12" s="168">
        <f t="shared" si="1"/>
        <v>-264484</v>
      </c>
      <c r="P12" s="39">
        <f t="shared" si="0"/>
        <v>-0.28578961586255336</v>
      </c>
    </row>
    <row r="13" spans="1:16" x14ac:dyDescent="0.3">
      <c r="A13" s="20">
        <v>43939</v>
      </c>
      <c r="B13" s="21">
        <v>445567</v>
      </c>
      <c r="C13" s="21">
        <v>88001</v>
      </c>
      <c r="D13" s="21">
        <v>533568</v>
      </c>
      <c r="E13" s="21">
        <v>0</v>
      </c>
      <c r="F13" s="21">
        <v>0</v>
      </c>
      <c r="G13" s="21">
        <v>0</v>
      </c>
      <c r="H13" s="21">
        <v>0</v>
      </c>
      <c r="I13" s="168">
        <v>0</v>
      </c>
      <c r="J13" s="168">
        <v>0</v>
      </c>
      <c r="K13" s="168">
        <v>0</v>
      </c>
      <c r="L13" s="168">
        <v>0</v>
      </c>
      <c r="M13" s="168">
        <v>0</v>
      </c>
      <c r="N13" s="168">
        <v>533568</v>
      </c>
      <c r="O13" s="168">
        <f t="shared" si="1"/>
        <v>-127398</v>
      </c>
      <c r="P13" s="39">
        <f t="shared" si="0"/>
        <v>-0.19274516389647878</v>
      </c>
    </row>
    <row r="14" spans="1:16" x14ac:dyDescent="0.3">
      <c r="A14" s="20">
        <v>43946</v>
      </c>
      <c r="B14" s="21">
        <v>249593</v>
      </c>
      <c r="C14" s="21">
        <v>78449</v>
      </c>
      <c r="D14" s="21">
        <v>328042</v>
      </c>
      <c r="E14" s="21">
        <v>0</v>
      </c>
      <c r="F14" s="21">
        <v>0</v>
      </c>
      <c r="G14" s="21">
        <v>0</v>
      </c>
      <c r="H14" s="21">
        <v>0</v>
      </c>
      <c r="I14" s="168">
        <v>0</v>
      </c>
      <c r="J14" s="168">
        <v>0</v>
      </c>
      <c r="K14" s="168">
        <v>0</v>
      </c>
      <c r="L14" s="168">
        <v>0</v>
      </c>
      <c r="M14" s="168">
        <v>0</v>
      </c>
      <c r="N14" s="168">
        <v>328042</v>
      </c>
      <c r="O14" s="168">
        <f t="shared" si="1"/>
        <v>-205526</v>
      </c>
      <c r="P14" s="39">
        <f t="shared" si="0"/>
        <v>-0.38519176562312585</v>
      </c>
    </row>
    <row r="15" spans="1:16" x14ac:dyDescent="0.3">
      <c r="A15" s="20">
        <v>43953</v>
      </c>
      <c r="B15" s="21">
        <v>238173.8</v>
      </c>
      <c r="C15" s="21">
        <v>79890</v>
      </c>
      <c r="D15" s="21">
        <v>318063.8</v>
      </c>
      <c r="E15" s="21">
        <v>296326</v>
      </c>
      <c r="F15" s="21">
        <v>1412</v>
      </c>
      <c r="G15" s="21">
        <v>297738</v>
      </c>
      <c r="H15" s="21">
        <v>0</v>
      </c>
      <c r="I15" s="168">
        <v>0</v>
      </c>
      <c r="J15" s="168">
        <v>0</v>
      </c>
      <c r="K15" s="168">
        <v>0</v>
      </c>
      <c r="L15" s="168">
        <v>0</v>
      </c>
      <c r="M15" s="168">
        <v>0</v>
      </c>
      <c r="N15" s="168">
        <v>615801.80000000005</v>
      </c>
      <c r="O15" s="168">
        <f t="shared" si="1"/>
        <v>287759.80000000005</v>
      </c>
      <c r="P15" s="39">
        <f t="shared" si="0"/>
        <v>0.87720413849446133</v>
      </c>
    </row>
    <row r="16" spans="1:16" x14ac:dyDescent="0.3">
      <c r="A16" s="20">
        <v>43960</v>
      </c>
      <c r="B16" s="21">
        <v>162677.79999999999</v>
      </c>
      <c r="C16" s="21">
        <v>51350</v>
      </c>
      <c r="D16" s="21">
        <v>214027.8</v>
      </c>
      <c r="E16" s="21">
        <v>134534</v>
      </c>
      <c r="F16" s="21">
        <v>2125</v>
      </c>
      <c r="G16" s="21">
        <v>136659</v>
      </c>
      <c r="H16" s="21">
        <v>0</v>
      </c>
      <c r="I16" s="168">
        <v>0</v>
      </c>
      <c r="J16" s="168">
        <v>0</v>
      </c>
      <c r="K16" s="168">
        <v>0</v>
      </c>
      <c r="L16" s="168">
        <v>0</v>
      </c>
      <c r="M16" s="168">
        <v>0</v>
      </c>
      <c r="N16" s="168">
        <v>350686.8</v>
      </c>
      <c r="O16" s="168">
        <f t="shared" si="1"/>
        <v>-265115.00000000006</v>
      </c>
      <c r="P16" s="39">
        <f t="shared" si="0"/>
        <v>-0.43052001471902168</v>
      </c>
    </row>
    <row r="17" spans="1:16" x14ac:dyDescent="0.3">
      <c r="A17" s="20">
        <v>43967</v>
      </c>
      <c r="B17" s="21">
        <v>186596</v>
      </c>
      <c r="C17" s="21">
        <v>59519</v>
      </c>
      <c r="D17" s="21">
        <v>246115</v>
      </c>
      <c r="E17" s="21">
        <v>108613</v>
      </c>
      <c r="F17" s="21">
        <v>4178</v>
      </c>
      <c r="G17" s="21">
        <v>112791</v>
      </c>
      <c r="H17" s="21">
        <v>0</v>
      </c>
      <c r="I17" s="168">
        <v>0</v>
      </c>
      <c r="J17" s="168">
        <v>0</v>
      </c>
      <c r="K17" s="168">
        <v>0</v>
      </c>
      <c r="L17" s="168">
        <v>0</v>
      </c>
      <c r="M17" s="168">
        <v>0</v>
      </c>
      <c r="N17" s="168">
        <v>358906</v>
      </c>
      <c r="O17" s="168">
        <f t="shared" si="1"/>
        <v>8219.2000000000116</v>
      </c>
      <c r="P17" s="39">
        <f t="shared" si="0"/>
        <v>2.343743762240269E-2</v>
      </c>
    </row>
    <row r="18" spans="1:16" x14ac:dyDescent="0.3">
      <c r="A18" s="20">
        <v>43974</v>
      </c>
      <c r="B18" s="21">
        <v>137086</v>
      </c>
      <c r="C18" s="21">
        <v>75257</v>
      </c>
      <c r="D18" s="21">
        <v>212343</v>
      </c>
      <c r="E18" s="21">
        <v>87746</v>
      </c>
      <c r="F18" s="21">
        <v>4622</v>
      </c>
      <c r="G18" s="21">
        <v>92368</v>
      </c>
      <c r="H18" s="21">
        <v>0</v>
      </c>
      <c r="I18" s="168">
        <v>0</v>
      </c>
      <c r="J18" s="168">
        <v>0</v>
      </c>
      <c r="K18" s="168">
        <v>0</v>
      </c>
      <c r="L18" s="168">
        <v>0</v>
      </c>
      <c r="M18" s="168">
        <v>0</v>
      </c>
      <c r="N18" s="168">
        <v>304711</v>
      </c>
      <c r="O18" s="168">
        <f t="shared" si="1"/>
        <v>-54195</v>
      </c>
      <c r="P18" s="39">
        <f t="shared" si="0"/>
        <v>-0.15100054053150402</v>
      </c>
    </row>
    <row r="19" spans="1:16" x14ac:dyDescent="0.3">
      <c r="A19" s="20">
        <v>43981</v>
      </c>
      <c r="B19" s="21">
        <v>122091</v>
      </c>
      <c r="C19" s="21">
        <v>108518</v>
      </c>
      <c r="D19" s="21">
        <v>230609</v>
      </c>
      <c r="E19" s="21">
        <v>67359</v>
      </c>
      <c r="F19" s="21">
        <v>5426</v>
      </c>
      <c r="G19" s="21">
        <v>72785</v>
      </c>
      <c r="H19" s="21">
        <v>191359</v>
      </c>
      <c r="I19" s="168">
        <v>1180</v>
      </c>
      <c r="J19" s="168">
        <v>192539</v>
      </c>
      <c r="K19" s="168">
        <v>0</v>
      </c>
      <c r="L19" s="168">
        <v>0</v>
      </c>
      <c r="M19" s="168">
        <v>0</v>
      </c>
      <c r="N19" s="168">
        <v>495933</v>
      </c>
      <c r="O19" s="168">
        <f t="shared" si="1"/>
        <v>191222</v>
      </c>
      <c r="P19" s="39">
        <f t="shared" si="0"/>
        <v>0.62755200829638569</v>
      </c>
    </row>
    <row r="20" spans="1:16" x14ac:dyDescent="0.3">
      <c r="A20" s="20">
        <v>43988</v>
      </c>
      <c r="B20" s="21">
        <v>136766</v>
      </c>
      <c r="C20" s="21">
        <v>121294</v>
      </c>
      <c r="D20" s="21">
        <v>258060</v>
      </c>
      <c r="E20" s="21">
        <v>65361</v>
      </c>
      <c r="F20" s="21">
        <v>5868</v>
      </c>
      <c r="G20" s="21">
        <v>71229</v>
      </c>
      <c r="H20" s="21">
        <v>21364</v>
      </c>
      <c r="I20" s="168">
        <v>6425</v>
      </c>
      <c r="J20" s="168">
        <v>27789</v>
      </c>
      <c r="K20" s="168">
        <v>0</v>
      </c>
      <c r="L20" s="168">
        <v>0</v>
      </c>
      <c r="M20" s="168">
        <v>0</v>
      </c>
      <c r="N20" s="168">
        <v>357078</v>
      </c>
      <c r="O20" s="168">
        <f t="shared" si="1"/>
        <v>-138855</v>
      </c>
      <c r="P20" s="39">
        <f t="shared" si="0"/>
        <v>-0.2799874176552074</v>
      </c>
    </row>
    <row r="21" spans="1:16" x14ac:dyDescent="0.3">
      <c r="A21" s="20">
        <v>43995</v>
      </c>
      <c r="B21" s="21">
        <v>105869</v>
      </c>
      <c r="C21" s="21">
        <v>137475</v>
      </c>
      <c r="D21" s="21">
        <v>243344</v>
      </c>
      <c r="E21" s="21">
        <v>63188</v>
      </c>
      <c r="F21" s="21">
        <v>6259</v>
      </c>
      <c r="G21" s="21">
        <v>69447</v>
      </c>
      <c r="H21" s="21">
        <v>15835</v>
      </c>
      <c r="I21" s="168">
        <v>6000</v>
      </c>
      <c r="J21" s="168">
        <v>21835</v>
      </c>
      <c r="K21" s="168">
        <v>0</v>
      </c>
      <c r="L21" s="168">
        <v>0</v>
      </c>
      <c r="M21" s="168">
        <v>0</v>
      </c>
      <c r="N21" s="168">
        <v>334626</v>
      </c>
      <c r="O21" s="168">
        <f t="shared" si="1"/>
        <v>-22452</v>
      </c>
      <c r="P21" s="39">
        <f t="shared" si="0"/>
        <v>-6.287701846655358E-2</v>
      </c>
    </row>
    <row r="22" spans="1:16" x14ac:dyDescent="0.3">
      <c r="A22" s="20">
        <v>44002</v>
      </c>
      <c r="B22" s="21">
        <v>146708</v>
      </c>
      <c r="C22" s="21">
        <v>140646</v>
      </c>
      <c r="D22" s="21">
        <v>287354</v>
      </c>
      <c r="E22" s="21">
        <v>79793</v>
      </c>
      <c r="F22" s="21">
        <v>6337</v>
      </c>
      <c r="G22" s="21">
        <v>86130</v>
      </c>
      <c r="H22" s="21">
        <v>24134</v>
      </c>
      <c r="I22" s="168">
        <v>5656</v>
      </c>
      <c r="J22" s="168">
        <v>29790</v>
      </c>
      <c r="K22" s="168">
        <v>0</v>
      </c>
      <c r="L22" s="168">
        <v>0</v>
      </c>
      <c r="M22" s="168">
        <v>0</v>
      </c>
      <c r="N22" s="168">
        <v>403274</v>
      </c>
      <c r="O22" s="168">
        <f t="shared" si="1"/>
        <v>68648</v>
      </c>
      <c r="P22" s="39">
        <f t="shared" si="0"/>
        <v>0.20514843437150732</v>
      </c>
    </row>
    <row r="23" spans="1:16" x14ac:dyDescent="0.3">
      <c r="A23" s="20">
        <v>44009</v>
      </c>
      <c r="B23" s="21">
        <v>125565.9</v>
      </c>
      <c r="C23" s="21">
        <v>153775</v>
      </c>
      <c r="D23" s="21">
        <v>279340.90000000002</v>
      </c>
      <c r="E23" s="21">
        <v>94068</v>
      </c>
      <c r="F23" s="21">
        <v>7592</v>
      </c>
      <c r="G23" s="21">
        <v>101660</v>
      </c>
      <c r="H23" s="21">
        <v>28363</v>
      </c>
      <c r="I23" s="168">
        <v>4851</v>
      </c>
      <c r="J23" s="168">
        <v>33214</v>
      </c>
      <c r="K23" s="168">
        <v>0</v>
      </c>
      <c r="L23" s="168">
        <v>0</v>
      </c>
      <c r="M23" s="168">
        <v>0</v>
      </c>
      <c r="N23" s="168">
        <v>414214.9</v>
      </c>
      <c r="O23" s="168">
        <f t="shared" si="1"/>
        <v>10940.900000000023</v>
      </c>
      <c r="P23" s="39">
        <f t="shared" si="0"/>
        <v>2.7130189399763083E-2</v>
      </c>
    </row>
    <row r="24" spans="1:16" x14ac:dyDescent="0.3">
      <c r="A24" s="20">
        <v>44016</v>
      </c>
      <c r="B24" s="21">
        <v>121612</v>
      </c>
      <c r="C24" s="21">
        <v>145511</v>
      </c>
      <c r="D24" s="21">
        <v>267123</v>
      </c>
      <c r="E24" s="21">
        <v>93473</v>
      </c>
      <c r="F24" s="21">
        <v>7115</v>
      </c>
      <c r="G24" s="21">
        <v>100588</v>
      </c>
      <c r="H24" s="21">
        <v>29352</v>
      </c>
      <c r="I24" s="168">
        <v>4103</v>
      </c>
      <c r="J24" s="168">
        <v>33455</v>
      </c>
      <c r="K24" s="168">
        <v>21745</v>
      </c>
      <c r="L24" s="168">
        <v>0</v>
      </c>
      <c r="M24" s="168">
        <v>21745</v>
      </c>
      <c r="N24" s="168">
        <v>422911</v>
      </c>
      <c r="O24" s="168">
        <f t="shared" si="1"/>
        <v>8696.0999999999767</v>
      </c>
      <c r="P24" s="39">
        <f t="shared" si="0"/>
        <v>2.099417476290677E-2</v>
      </c>
    </row>
    <row r="25" spans="1:16" x14ac:dyDescent="0.3">
      <c r="A25" s="20">
        <v>44023</v>
      </c>
      <c r="B25" s="21">
        <v>129318.05</v>
      </c>
      <c r="C25" s="21">
        <v>158414</v>
      </c>
      <c r="D25" s="21">
        <v>287732.05</v>
      </c>
      <c r="E25" s="21">
        <v>118011</v>
      </c>
      <c r="F25" s="21">
        <v>8769</v>
      </c>
      <c r="G25" s="21">
        <v>126780</v>
      </c>
      <c r="H25" s="21">
        <v>32726</v>
      </c>
      <c r="I25" s="168">
        <v>4387</v>
      </c>
      <c r="J25" s="168">
        <v>37113</v>
      </c>
      <c r="K25" s="168">
        <v>9393</v>
      </c>
      <c r="L25" s="168">
        <v>2</v>
      </c>
      <c r="M25" s="168">
        <v>9395</v>
      </c>
      <c r="N25" s="168">
        <v>461020.05</v>
      </c>
      <c r="O25" s="168">
        <f t="shared" si="1"/>
        <v>38109.049999999988</v>
      </c>
      <c r="P25" s="39">
        <f t="shared" si="0"/>
        <v>9.0111276367840887E-2</v>
      </c>
    </row>
    <row r="26" spans="1:16" x14ac:dyDescent="0.3">
      <c r="A26" s="20">
        <v>44030</v>
      </c>
      <c r="B26" s="21">
        <v>128064.15</v>
      </c>
      <c r="C26" s="21">
        <v>164609</v>
      </c>
      <c r="D26" s="21">
        <v>292673.15000000002</v>
      </c>
      <c r="E26" s="21">
        <v>154319</v>
      </c>
      <c r="F26" s="21">
        <v>9206</v>
      </c>
      <c r="G26" s="21">
        <v>163525</v>
      </c>
      <c r="H26" s="21">
        <v>37714</v>
      </c>
      <c r="I26" s="168">
        <v>4324</v>
      </c>
      <c r="J26" s="168">
        <v>42038</v>
      </c>
      <c r="K26" s="168">
        <v>5574</v>
      </c>
      <c r="L26" s="168">
        <v>65</v>
      </c>
      <c r="M26" s="168">
        <v>5639</v>
      </c>
      <c r="N26" s="168">
        <v>503875.15</v>
      </c>
      <c r="O26" s="168">
        <f t="shared" si="1"/>
        <v>42855.100000000035</v>
      </c>
      <c r="P26" s="39">
        <f t="shared" si="0"/>
        <v>9.2957128437255676E-2</v>
      </c>
    </row>
    <row r="27" spans="1:16" x14ac:dyDescent="0.3">
      <c r="A27" s="20">
        <v>44037</v>
      </c>
      <c r="B27" s="21">
        <v>113126.45</v>
      </c>
      <c r="C27" s="21">
        <v>135881</v>
      </c>
      <c r="D27" s="21">
        <v>249007.45</v>
      </c>
      <c r="E27" s="21">
        <v>216654</v>
      </c>
      <c r="F27" s="21">
        <v>8025</v>
      </c>
      <c r="G27" s="21">
        <v>224679</v>
      </c>
      <c r="H27" s="21">
        <v>41212</v>
      </c>
      <c r="I27" s="168">
        <v>4115</v>
      </c>
      <c r="J27" s="168">
        <v>45327</v>
      </c>
      <c r="K27" s="168">
        <v>12035</v>
      </c>
      <c r="L27" s="168">
        <v>78</v>
      </c>
      <c r="M27" s="168">
        <v>12113</v>
      </c>
      <c r="N27" s="168">
        <v>531126.44999999995</v>
      </c>
      <c r="O27" s="168">
        <f t="shared" si="1"/>
        <v>27251.29999999993</v>
      </c>
      <c r="P27" s="39">
        <f t="shared" si="0"/>
        <v>5.4083437137155688E-2</v>
      </c>
    </row>
    <row r="28" spans="1:16" x14ac:dyDescent="0.3">
      <c r="A28" s="20">
        <v>44044</v>
      </c>
      <c r="B28" s="21">
        <v>102787.85</v>
      </c>
      <c r="C28" s="21">
        <v>125742</v>
      </c>
      <c r="D28" s="21">
        <v>228529.85</v>
      </c>
      <c r="E28" s="21">
        <v>196199</v>
      </c>
      <c r="F28" s="21">
        <v>7695</v>
      </c>
      <c r="G28" s="21">
        <v>203894</v>
      </c>
      <c r="H28" s="21">
        <v>46402</v>
      </c>
      <c r="I28" s="168">
        <v>4010</v>
      </c>
      <c r="J28" s="168">
        <v>50412</v>
      </c>
      <c r="K28" s="168">
        <v>5979</v>
      </c>
      <c r="L28" s="168">
        <v>192</v>
      </c>
      <c r="M28" s="168">
        <v>6171</v>
      </c>
      <c r="N28" s="168">
        <v>489006.85</v>
      </c>
      <c r="O28" s="168">
        <f t="shared" si="1"/>
        <v>-42119.599999999977</v>
      </c>
      <c r="P28" s="39">
        <f t="shared" si="0"/>
        <v>-7.9302395879549903E-2</v>
      </c>
    </row>
    <row r="29" spans="1:16" x14ac:dyDescent="0.3">
      <c r="A29" s="20">
        <v>44051</v>
      </c>
      <c r="B29" s="21">
        <v>93361.950000000012</v>
      </c>
      <c r="C29" s="21">
        <v>120120</v>
      </c>
      <c r="D29" s="21">
        <v>213481.95</v>
      </c>
      <c r="E29" s="21">
        <v>155560</v>
      </c>
      <c r="F29" s="21">
        <v>8245</v>
      </c>
      <c r="G29" s="21">
        <v>163805</v>
      </c>
      <c r="H29" s="21">
        <v>41720</v>
      </c>
      <c r="I29" s="168">
        <v>3983</v>
      </c>
      <c r="J29" s="168">
        <v>45703</v>
      </c>
      <c r="K29" s="168">
        <v>5151</v>
      </c>
      <c r="L29" s="168">
        <v>112</v>
      </c>
      <c r="M29" s="168">
        <v>5263</v>
      </c>
      <c r="N29" s="168">
        <v>428252.95</v>
      </c>
      <c r="O29" s="168">
        <f t="shared" si="1"/>
        <v>-60753.899999999965</v>
      </c>
      <c r="P29" s="39">
        <f t="shared" si="0"/>
        <v>-0.12423936392711055</v>
      </c>
    </row>
    <row r="30" spans="1:16" x14ac:dyDescent="0.3">
      <c r="A30" s="20">
        <v>44058</v>
      </c>
      <c r="B30" s="21">
        <v>84486.900000000009</v>
      </c>
      <c r="C30" s="21">
        <v>117153</v>
      </c>
      <c r="D30" s="21">
        <v>201639.90000000002</v>
      </c>
      <c r="E30" s="21">
        <v>165081</v>
      </c>
      <c r="F30" s="21">
        <v>8343</v>
      </c>
      <c r="G30" s="21">
        <v>173424</v>
      </c>
      <c r="H30" s="21">
        <v>47258</v>
      </c>
      <c r="I30" s="168">
        <v>4737</v>
      </c>
      <c r="J30" s="168">
        <v>51995</v>
      </c>
      <c r="K30" s="168">
        <v>6624</v>
      </c>
      <c r="L30" s="168">
        <v>247</v>
      </c>
      <c r="M30" s="168">
        <v>6871</v>
      </c>
      <c r="N30" s="168">
        <v>433929.9</v>
      </c>
      <c r="O30" s="168">
        <f t="shared" si="1"/>
        <v>5676.9500000000116</v>
      </c>
      <c r="P30" s="39">
        <f t="shared" si="0"/>
        <v>1.3256067471339117E-2</v>
      </c>
    </row>
    <row r="31" spans="1:16" x14ac:dyDescent="0.3">
      <c r="A31" s="20">
        <v>44065</v>
      </c>
      <c r="B31" s="21">
        <v>90224.6</v>
      </c>
      <c r="C31" s="21">
        <v>119291</v>
      </c>
      <c r="D31" s="21">
        <v>209515.6</v>
      </c>
      <c r="E31" s="21">
        <v>250182</v>
      </c>
      <c r="F31" s="21">
        <v>9553</v>
      </c>
      <c r="G31" s="21">
        <v>259735</v>
      </c>
      <c r="H31" s="21">
        <v>40128</v>
      </c>
      <c r="I31" s="168">
        <v>4865</v>
      </c>
      <c r="J31" s="168">
        <v>44993</v>
      </c>
      <c r="K31" s="168">
        <v>6638</v>
      </c>
      <c r="L31" s="168">
        <v>192</v>
      </c>
      <c r="M31" s="168">
        <v>6830</v>
      </c>
      <c r="N31" s="168">
        <v>521073.6</v>
      </c>
      <c r="O31" s="168">
        <f t="shared" si="1"/>
        <v>87143.699999999953</v>
      </c>
      <c r="P31" s="39">
        <f t="shared" si="0"/>
        <v>0.20082437278463638</v>
      </c>
    </row>
    <row r="32" spans="1:16" x14ac:dyDescent="0.3">
      <c r="A32" s="20">
        <v>44072</v>
      </c>
      <c r="B32" s="21">
        <v>129624.15000000001</v>
      </c>
      <c r="C32" s="21">
        <v>107250</v>
      </c>
      <c r="D32" s="21">
        <v>236874.15000000002</v>
      </c>
      <c r="E32" s="21">
        <v>396969</v>
      </c>
      <c r="F32" s="21">
        <v>8909</v>
      </c>
      <c r="G32" s="21">
        <v>405878</v>
      </c>
      <c r="H32" s="21">
        <v>42402</v>
      </c>
      <c r="I32" s="168">
        <v>4808</v>
      </c>
      <c r="J32" s="168">
        <v>47210</v>
      </c>
      <c r="K32" s="168">
        <v>6869</v>
      </c>
      <c r="L32" s="168">
        <v>302</v>
      </c>
      <c r="M32" s="168">
        <v>7171</v>
      </c>
      <c r="N32" s="168">
        <v>697133.15</v>
      </c>
      <c r="O32" s="168">
        <f t="shared" si="1"/>
        <v>176059.55000000005</v>
      </c>
      <c r="P32" s="39">
        <f t="shared" si="0"/>
        <v>0.33787846860788973</v>
      </c>
    </row>
    <row r="33" spans="1:16" x14ac:dyDescent="0.3">
      <c r="A33" s="20">
        <v>44079</v>
      </c>
      <c r="B33" s="21">
        <v>107744.86666666668</v>
      </c>
      <c r="C33" s="21">
        <v>129771</v>
      </c>
      <c r="D33" s="21">
        <v>237515.8666666667</v>
      </c>
      <c r="E33" s="21">
        <v>424319</v>
      </c>
      <c r="F33" s="21">
        <v>8701</v>
      </c>
      <c r="G33" s="21">
        <v>433020</v>
      </c>
      <c r="H33" s="21">
        <v>45265</v>
      </c>
      <c r="I33" s="168">
        <v>5172</v>
      </c>
      <c r="J33" s="168">
        <v>50437</v>
      </c>
      <c r="K33" s="168">
        <v>5804</v>
      </c>
      <c r="L33" s="168">
        <v>246</v>
      </c>
      <c r="M33" s="168">
        <v>6050</v>
      </c>
      <c r="N33" s="168">
        <v>727022.8666666667</v>
      </c>
      <c r="O33" s="168">
        <f t="shared" si="1"/>
        <v>29889.716666666674</v>
      </c>
      <c r="P33" s="39">
        <f t="shared" si="0"/>
        <v>4.2875190581120215E-2</v>
      </c>
    </row>
    <row r="34" spans="1:16" x14ac:dyDescent="0.3">
      <c r="A34" s="20">
        <f>A33+7</f>
        <v>44086</v>
      </c>
      <c r="B34" s="21">
        <v>80517</v>
      </c>
      <c r="C34" s="21">
        <v>149708</v>
      </c>
      <c r="D34" s="21">
        <v>230225</v>
      </c>
      <c r="E34" s="21">
        <v>195319</v>
      </c>
      <c r="F34" s="21">
        <v>9371</v>
      </c>
      <c r="G34" s="21">
        <v>204690</v>
      </c>
      <c r="H34" s="21">
        <v>59409</v>
      </c>
      <c r="I34" s="168">
        <v>6049</v>
      </c>
      <c r="J34" s="168">
        <v>65458</v>
      </c>
      <c r="K34" s="168">
        <v>6277</v>
      </c>
      <c r="L34" s="168">
        <v>435</v>
      </c>
      <c r="M34" s="168">
        <v>6712</v>
      </c>
      <c r="N34" s="168">
        <v>507085</v>
      </c>
      <c r="O34" s="168">
        <f t="shared" si="1"/>
        <v>-219937.8666666667</v>
      </c>
      <c r="P34" s="39">
        <f t="shared" si="0"/>
        <v>-0.30251849941812925</v>
      </c>
    </row>
    <row r="35" spans="1:16" x14ac:dyDescent="0.3">
      <c r="A35" s="20">
        <v>44093</v>
      </c>
      <c r="B35" s="21">
        <v>88998</v>
      </c>
      <c r="C35" s="21">
        <v>141445</v>
      </c>
      <c r="D35" s="21">
        <v>230443</v>
      </c>
      <c r="E35" s="21">
        <v>90810</v>
      </c>
      <c r="F35" s="21">
        <v>9014</v>
      </c>
      <c r="G35" s="21">
        <v>99824</v>
      </c>
      <c r="H35" s="21">
        <v>187373</v>
      </c>
      <c r="I35" s="168">
        <v>7048</v>
      </c>
      <c r="J35" s="168">
        <v>194421</v>
      </c>
      <c r="K35" s="168">
        <v>7237</v>
      </c>
      <c r="L35" s="168">
        <v>370</v>
      </c>
      <c r="M35" s="168">
        <v>7607</v>
      </c>
      <c r="N35" s="168">
        <v>532295</v>
      </c>
      <c r="O35" s="168">
        <f t="shared" si="1"/>
        <v>25210</v>
      </c>
      <c r="P35" s="39">
        <f t="shared" si="0"/>
        <v>4.9715530926767615E-2</v>
      </c>
    </row>
    <row r="36" spans="1:16" x14ac:dyDescent="0.3">
      <c r="A36" s="20">
        <v>44100</v>
      </c>
      <c r="B36" s="21">
        <v>52869</v>
      </c>
      <c r="C36" s="21">
        <v>121275</v>
      </c>
      <c r="D36" s="21">
        <v>174144</v>
      </c>
      <c r="E36" s="21">
        <v>34650</v>
      </c>
      <c r="F36" s="21">
        <v>7015</v>
      </c>
      <c r="G36" s="21">
        <v>41665</v>
      </c>
      <c r="H36" s="21">
        <v>207218</v>
      </c>
      <c r="I36" s="168">
        <v>6910</v>
      </c>
      <c r="J36" s="168">
        <v>214128</v>
      </c>
      <c r="K36" s="168">
        <v>6346</v>
      </c>
      <c r="L36" s="168">
        <v>440</v>
      </c>
      <c r="M36" s="168">
        <v>6786</v>
      </c>
      <c r="N36" s="168">
        <v>436723</v>
      </c>
      <c r="O36" s="168">
        <f t="shared" si="1"/>
        <v>-95572</v>
      </c>
      <c r="P36" s="39">
        <f t="shared" si="0"/>
        <v>-0.1795470556740153</v>
      </c>
    </row>
    <row r="37" spans="1:16" x14ac:dyDescent="0.3">
      <c r="A37" s="20">
        <v>44107</v>
      </c>
      <c r="B37" s="21">
        <v>13997</v>
      </c>
      <c r="C37" s="21">
        <v>133440</v>
      </c>
      <c r="D37" s="21">
        <v>147437</v>
      </c>
      <c r="E37" s="21">
        <v>6621</v>
      </c>
      <c r="F37" s="21">
        <v>8222</v>
      </c>
      <c r="G37" s="21">
        <v>14843</v>
      </c>
      <c r="H37" s="21">
        <v>184381</v>
      </c>
      <c r="I37" s="168">
        <v>9458</v>
      </c>
      <c r="J37" s="168">
        <v>193839</v>
      </c>
      <c r="K37" s="168">
        <v>5779</v>
      </c>
      <c r="L37" s="168">
        <v>491</v>
      </c>
      <c r="M37" s="168">
        <v>6270</v>
      </c>
      <c r="N37" s="168">
        <v>362389</v>
      </c>
      <c r="O37" s="168">
        <f t="shared" si="1"/>
        <v>-74334</v>
      </c>
      <c r="P37" s="39">
        <f t="shared" si="0"/>
        <v>-0.17020857614552021</v>
      </c>
    </row>
    <row r="38" spans="1:16" x14ac:dyDescent="0.3">
      <c r="A38" s="20">
        <v>44114</v>
      </c>
      <c r="B38" s="21">
        <v>43669</v>
      </c>
      <c r="C38" s="21">
        <v>132248</v>
      </c>
      <c r="D38" s="21">
        <v>175917</v>
      </c>
      <c r="E38" s="21">
        <v>17508</v>
      </c>
      <c r="F38" s="21">
        <v>8031</v>
      </c>
      <c r="G38" s="21">
        <v>25539</v>
      </c>
      <c r="H38" s="21">
        <v>178336</v>
      </c>
      <c r="I38" s="168">
        <v>12060</v>
      </c>
      <c r="J38" s="168">
        <v>190396</v>
      </c>
      <c r="K38" s="168">
        <v>7373</v>
      </c>
      <c r="L38" s="168">
        <v>646</v>
      </c>
      <c r="M38" s="168">
        <v>8019</v>
      </c>
      <c r="N38" s="168">
        <v>399871</v>
      </c>
      <c r="O38" s="168">
        <f t="shared" si="1"/>
        <v>37482</v>
      </c>
      <c r="P38" s="39">
        <f t="shared" si="0"/>
        <v>0.10343029175830387</v>
      </c>
    </row>
    <row r="39" spans="1:16" x14ac:dyDescent="0.3">
      <c r="A39" s="20">
        <v>44121</v>
      </c>
      <c r="B39" s="21">
        <v>31667</v>
      </c>
      <c r="C39" s="21">
        <v>127210</v>
      </c>
      <c r="D39" s="21">
        <v>158877</v>
      </c>
      <c r="E39" s="21">
        <v>15953</v>
      </c>
      <c r="F39" s="21">
        <v>9215</v>
      </c>
      <c r="G39" s="21">
        <v>25168</v>
      </c>
      <c r="H39" s="21">
        <v>138898</v>
      </c>
      <c r="I39" s="168">
        <v>14646</v>
      </c>
      <c r="J39" s="168">
        <v>153544</v>
      </c>
      <c r="K39" s="168">
        <v>8414</v>
      </c>
      <c r="L39" s="168">
        <v>643</v>
      </c>
      <c r="M39" s="168">
        <v>9057</v>
      </c>
      <c r="N39" s="168">
        <v>346646</v>
      </c>
      <c r="O39" s="168">
        <f t="shared" ref="O39:O70" si="2">N39-N38</f>
        <v>-53225</v>
      </c>
      <c r="P39" s="39">
        <f t="shared" si="0"/>
        <v>-0.13310542650004631</v>
      </c>
    </row>
    <row r="40" spans="1:16" x14ac:dyDescent="0.3">
      <c r="A40" s="20">
        <v>44128</v>
      </c>
      <c r="B40" s="21">
        <v>28863</v>
      </c>
      <c r="C40" s="21">
        <v>123194</v>
      </c>
      <c r="D40" s="21">
        <v>152057</v>
      </c>
      <c r="E40" s="21">
        <v>16433</v>
      </c>
      <c r="F40" s="21">
        <v>9456</v>
      </c>
      <c r="G40" s="21">
        <v>25889</v>
      </c>
      <c r="H40" s="21">
        <v>113723</v>
      </c>
      <c r="I40" s="168">
        <v>16805</v>
      </c>
      <c r="J40" s="168">
        <v>130528</v>
      </c>
      <c r="K40" s="168">
        <v>11401</v>
      </c>
      <c r="L40" s="168">
        <v>815</v>
      </c>
      <c r="M40" s="168">
        <v>12216</v>
      </c>
      <c r="N40" s="168">
        <v>320690</v>
      </c>
      <c r="O40" s="168">
        <f t="shared" si="2"/>
        <v>-25956</v>
      </c>
      <c r="P40" s="39">
        <f t="shared" si="0"/>
        <v>-7.4877540776469353E-2</v>
      </c>
    </row>
    <row r="41" spans="1:16" x14ac:dyDescent="0.3">
      <c r="A41" s="20">
        <v>44135</v>
      </c>
      <c r="B41" s="21">
        <v>26099</v>
      </c>
      <c r="C41" s="21">
        <v>126329</v>
      </c>
      <c r="D41" s="21">
        <v>152428</v>
      </c>
      <c r="E41" s="21">
        <v>15467</v>
      </c>
      <c r="F41" s="21">
        <v>15523</v>
      </c>
      <c r="G41" s="21">
        <v>30990</v>
      </c>
      <c r="H41" s="21">
        <v>106066</v>
      </c>
      <c r="I41" s="168">
        <v>18451</v>
      </c>
      <c r="J41" s="168">
        <v>124517</v>
      </c>
      <c r="K41" s="168">
        <v>9540</v>
      </c>
      <c r="L41" s="168">
        <v>732</v>
      </c>
      <c r="M41" s="168">
        <v>10272</v>
      </c>
      <c r="N41" s="168">
        <v>318207</v>
      </c>
      <c r="O41" s="168">
        <f t="shared" si="2"/>
        <v>-2483</v>
      </c>
      <c r="P41" s="39">
        <f t="shared" si="0"/>
        <v>-7.7426798465808355E-3</v>
      </c>
    </row>
    <row r="42" spans="1:16" x14ac:dyDescent="0.3">
      <c r="A42" s="20">
        <v>44142</v>
      </c>
      <c r="B42" s="21">
        <v>28719</v>
      </c>
      <c r="C42" s="21">
        <v>128923</v>
      </c>
      <c r="D42" s="21">
        <v>157642</v>
      </c>
      <c r="E42" s="21">
        <v>16563</v>
      </c>
      <c r="F42" s="21">
        <v>9794</v>
      </c>
      <c r="G42" s="21">
        <v>26357</v>
      </c>
      <c r="H42" s="21">
        <v>91734</v>
      </c>
      <c r="I42" s="168">
        <v>20731</v>
      </c>
      <c r="J42" s="168">
        <v>112465</v>
      </c>
      <c r="K42" s="168">
        <v>10683</v>
      </c>
      <c r="L42" s="168">
        <v>1019</v>
      </c>
      <c r="M42" s="168">
        <v>11702</v>
      </c>
      <c r="N42" s="168">
        <v>308166</v>
      </c>
      <c r="O42" s="168">
        <f t="shared" si="2"/>
        <v>-10041</v>
      </c>
      <c r="P42" s="39">
        <f t="shared" si="0"/>
        <v>-3.1554931224014537E-2</v>
      </c>
    </row>
    <row r="43" spans="1:16" ht="15.75" customHeight="1" x14ac:dyDescent="0.3">
      <c r="A43" s="20">
        <v>44149</v>
      </c>
      <c r="B43" s="21">
        <v>23817</v>
      </c>
      <c r="C43" s="21">
        <v>135172</v>
      </c>
      <c r="D43" s="21">
        <v>158989</v>
      </c>
      <c r="E43" s="21">
        <v>20639</v>
      </c>
      <c r="F43" s="21">
        <v>12559</v>
      </c>
      <c r="G43" s="21">
        <v>33198</v>
      </c>
      <c r="H43" s="21">
        <v>80309</v>
      </c>
      <c r="I43" s="168">
        <v>24661</v>
      </c>
      <c r="J43" s="168">
        <v>104970</v>
      </c>
      <c r="K43" s="168">
        <v>11383</v>
      </c>
      <c r="L43" s="168">
        <v>1191</v>
      </c>
      <c r="M43" s="168">
        <v>12574</v>
      </c>
      <c r="N43" s="168">
        <v>309731</v>
      </c>
      <c r="O43" s="168">
        <f t="shared" si="2"/>
        <v>1565</v>
      </c>
      <c r="P43" s="39">
        <f t="shared" si="0"/>
        <v>5.0784317543142166E-3</v>
      </c>
    </row>
    <row r="44" spans="1:16" ht="15.75" customHeight="1" x14ac:dyDescent="0.3">
      <c r="A44" s="20">
        <v>44156</v>
      </c>
      <c r="B44" s="21">
        <v>26015</v>
      </c>
      <c r="C44" s="21">
        <v>141967</v>
      </c>
      <c r="D44" s="21">
        <v>167982</v>
      </c>
      <c r="E44" s="21">
        <v>25906</v>
      </c>
      <c r="F44" s="21">
        <v>10447</v>
      </c>
      <c r="G44" s="21">
        <v>36353</v>
      </c>
      <c r="H44" s="21">
        <v>74832</v>
      </c>
      <c r="I44" s="168">
        <v>25286</v>
      </c>
      <c r="J44" s="168">
        <v>100118</v>
      </c>
      <c r="K44" s="168">
        <v>12643</v>
      </c>
      <c r="L44" s="168">
        <v>1250</v>
      </c>
      <c r="M44" s="168">
        <v>13893</v>
      </c>
      <c r="N44" s="168">
        <v>318346</v>
      </c>
      <c r="O44" s="168">
        <f t="shared" si="2"/>
        <v>8615</v>
      </c>
      <c r="P44" s="39">
        <f t="shared" si="0"/>
        <v>2.7814458352570348E-2</v>
      </c>
    </row>
    <row r="45" spans="1:16" ht="15.75" customHeight="1" x14ac:dyDescent="0.3">
      <c r="A45" s="20">
        <v>44163</v>
      </c>
      <c r="B45" s="21">
        <v>20420</v>
      </c>
      <c r="C45" s="21">
        <v>109244</v>
      </c>
      <c r="D45" s="21">
        <v>129664</v>
      </c>
      <c r="E45" s="21">
        <v>25417</v>
      </c>
      <c r="F45" s="21">
        <v>8726</v>
      </c>
      <c r="G45" s="21">
        <v>34143</v>
      </c>
      <c r="H45" s="21">
        <v>48411</v>
      </c>
      <c r="I45" s="168">
        <v>22371</v>
      </c>
      <c r="J45" s="168">
        <v>70782</v>
      </c>
      <c r="K45" s="168">
        <v>13084</v>
      </c>
      <c r="L45" s="168">
        <v>945</v>
      </c>
      <c r="M45" s="168">
        <v>14029</v>
      </c>
      <c r="N45" s="168">
        <v>248618</v>
      </c>
      <c r="O45" s="168">
        <f t="shared" si="2"/>
        <v>-69728</v>
      </c>
      <c r="P45" s="39">
        <f t="shared" si="0"/>
        <v>-0.21903212228204527</v>
      </c>
    </row>
    <row r="46" spans="1:16" ht="15.75" customHeight="1" x14ac:dyDescent="0.3">
      <c r="A46" s="20">
        <v>44170</v>
      </c>
      <c r="B46" s="21">
        <v>32321</v>
      </c>
      <c r="C46" s="21">
        <v>145516</v>
      </c>
      <c r="D46" s="21">
        <v>177837</v>
      </c>
      <c r="E46" s="21">
        <v>35357</v>
      </c>
      <c r="F46" s="21">
        <v>10889</v>
      </c>
      <c r="G46" s="21">
        <v>46246</v>
      </c>
      <c r="H46" s="21">
        <v>68660</v>
      </c>
      <c r="I46" s="168">
        <v>27391</v>
      </c>
      <c r="J46" s="168">
        <v>96051</v>
      </c>
      <c r="K46" s="168">
        <v>20494</v>
      </c>
      <c r="L46" s="168">
        <v>1185</v>
      </c>
      <c r="M46" s="168">
        <v>21679</v>
      </c>
      <c r="N46" s="168">
        <v>341813</v>
      </c>
      <c r="O46" s="168">
        <f t="shared" si="2"/>
        <v>93195</v>
      </c>
      <c r="P46" s="39">
        <f t="shared" si="0"/>
        <v>0.37485218286688826</v>
      </c>
    </row>
    <row r="47" spans="1:16" ht="15.75" customHeight="1" x14ac:dyDescent="0.3">
      <c r="A47" s="20">
        <v>44177</v>
      </c>
      <c r="B47" s="21">
        <v>32826</v>
      </c>
      <c r="C47" s="21">
        <v>169801</v>
      </c>
      <c r="D47" s="21">
        <v>202627</v>
      </c>
      <c r="E47" s="21">
        <v>31929</v>
      </c>
      <c r="F47" s="21">
        <v>16884</v>
      </c>
      <c r="G47" s="21">
        <v>48813</v>
      </c>
      <c r="H47" s="21">
        <v>61025</v>
      </c>
      <c r="I47" s="168">
        <v>31803</v>
      </c>
      <c r="J47" s="168">
        <v>92828</v>
      </c>
      <c r="K47" s="168">
        <v>27201</v>
      </c>
      <c r="L47" s="168">
        <v>1205</v>
      </c>
      <c r="M47" s="168">
        <v>28406</v>
      </c>
      <c r="N47" s="168">
        <v>372674</v>
      </c>
      <c r="O47" s="168">
        <f t="shared" si="2"/>
        <v>30861</v>
      </c>
      <c r="P47" s="39">
        <f t="shared" si="0"/>
        <v>9.0286209126042571E-2</v>
      </c>
    </row>
    <row r="48" spans="1:16" ht="15.75" customHeight="1" x14ac:dyDescent="0.3">
      <c r="A48" s="20">
        <v>44184</v>
      </c>
      <c r="B48" s="21">
        <v>30286</v>
      </c>
      <c r="C48" s="21">
        <v>126071</v>
      </c>
      <c r="D48" s="21">
        <v>156357</v>
      </c>
      <c r="E48" s="21">
        <v>34595</v>
      </c>
      <c r="F48" s="21">
        <v>13024</v>
      </c>
      <c r="G48" s="21">
        <v>47619</v>
      </c>
      <c r="H48" s="21">
        <v>58096</v>
      </c>
      <c r="I48" s="168">
        <v>26622</v>
      </c>
      <c r="J48" s="168">
        <v>84718</v>
      </c>
      <c r="K48" s="168">
        <v>93705</v>
      </c>
      <c r="L48" s="168">
        <v>1305</v>
      </c>
      <c r="M48" s="168">
        <v>95010</v>
      </c>
      <c r="N48" s="168">
        <v>383704</v>
      </c>
      <c r="O48" s="168">
        <f t="shared" si="2"/>
        <v>11030</v>
      </c>
      <c r="P48" s="39">
        <f t="shared" si="0"/>
        <v>2.9596913119777524E-2</v>
      </c>
    </row>
    <row r="49" spans="1:16" ht="15.75" customHeight="1" x14ac:dyDescent="0.3">
      <c r="A49" s="20">
        <v>44191</v>
      </c>
      <c r="B49" s="21">
        <v>31106</v>
      </c>
      <c r="C49" s="21">
        <v>136516</v>
      </c>
      <c r="D49" s="21">
        <v>167622</v>
      </c>
      <c r="E49" s="21">
        <v>22697</v>
      </c>
      <c r="F49" s="21">
        <v>14415</v>
      </c>
      <c r="G49" s="21">
        <v>37112</v>
      </c>
      <c r="H49" s="21">
        <v>54824</v>
      </c>
      <c r="I49" s="168">
        <v>29223</v>
      </c>
      <c r="J49" s="168">
        <v>84047</v>
      </c>
      <c r="K49" s="168">
        <v>128024</v>
      </c>
      <c r="L49" s="168">
        <v>1545</v>
      </c>
      <c r="M49" s="168">
        <v>129569</v>
      </c>
      <c r="N49" s="168">
        <v>418350</v>
      </c>
      <c r="O49" s="168">
        <f t="shared" si="2"/>
        <v>34646</v>
      </c>
      <c r="P49" s="39">
        <f t="shared" si="0"/>
        <v>9.0293559618872976E-2</v>
      </c>
    </row>
    <row r="50" spans="1:16" ht="15.75" customHeight="1" x14ac:dyDescent="0.3">
      <c r="A50" s="20">
        <v>44198</v>
      </c>
      <c r="B50" s="21">
        <v>35165</v>
      </c>
      <c r="C50" s="21">
        <v>124864</v>
      </c>
      <c r="D50" s="21">
        <v>160029</v>
      </c>
      <c r="E50" s="21">
        <v>11825</v>
      </c>
      <c r="F50" s="21">
        <v>15516</v>
      </c>
      <c r="G50" s="21">
        <v>27341</v>
      </c>
      <c r="H50" s="21">
        <v>20263</v>
      </c>
      <c r="I50" s="168">
        <v>23826</v>
      </c>
      <c r="J50" s="168">
        <v>44089</v>
      </c>
      <c r="K50" s="168">
        <v>54611</v>
      </c>
      <c r="L50" s="168">
        <v>1829</v>
      </c>
      <c r="M50" s="168">
        <v>56440</v>
      </c>
      <c r="N50" s="168">
        <v>287899</v>
      </c>
      <c r="O50" s="168">
        <f t="shared" si="2"/>
        <v>-130451</v>
      </c>
      <c r="P50" s="39">
        <f t="shared" si="0"/>
        <v>-0.31182263654834463</v>
      </c>
    </row>
    <row r="51" spans="1:16" ht="15.75" customHeight="1" x14ac:dyDescent="0.3">
      <c r="A51" s="20">
        <v>44205</v>
      </c>
      <c r="B51" s="21">
        <v>58132</v>
      </c>
      <c r="C51" s="21">
        <v>123444</v>
      </c>
      <c r="D51" s="21">
        <v>181576</v>
      </c>
      <c r="E51" s="21">
        <v>25042</v>
      </c>
      <c r="F51" s="21">
        <v>8583</v>
      </c>
      <c r="G51" s="21">
        <v>33625</v>
      </c>
      <c r="H51" s="21">
        <v>13516</v>
      </c>
      <c r="I51" s="168">
        <v>10830</v>
      </c>
      <c r="J51" s="168">
        <v>24346</v>
      </c>
      <c r="K51" s="168">
        <v>15671</v>
      </c>
      <c r="L51" s="168">
        <v>1854</v>
      </c>
      <c r="M51" s="168">
        <v>17525</v>
      </c>
      <c r="N51" s="168">
        <v>257072</v>
      </c>
      <c r="O51" s="168">
        <f t="shared" si="2"/>
        <v>-30827</v>
      </c>
      <c r="P51" s="39">
        <f t="shared" si="0"/>
        <v>-0.10707574531346065</v>
      </c>
    </row>
    <row r="52" spans="1:16" ht="15.75" customHeight="1" x14ac:dyDescent="0.3">
      <c r="A52" s="20">
        <v>44212</v>
      </c>
      <c r="B52" s="21">
        <v>41956.9</v>
      </c>
      <c r="C52" s="21">
        <v>82013.5</v>
      </c>
      <c r="D52" s="21">
        <v>123970.4</v>
      </c>
      <c r="E52" s="21">
        <v>62654</v>
      </c>
      <c r="F52" s="21">
        <v>48203</v>
      </c>
      <c r="G52" s="21">
        <v>110857</v>
      </c>
      <c r="H52" s="21">
        <v>4730</v>
      </c>
      <c r="I52" s="168">
        <v>136436</v>
      </c>
      <c r="J52" s="168">
        <v>141166</v>
      </c>
      <c r="K52" s="168">
        <v>411</v>
      </c>
      <c r="L52" s="168">
        <v>1532</v>
      </c>
      <c r="M52" s="168">
        <v>1943</v>
      </c>
      <c r="N52" s="168">
        <v>377936.4</v>
      </c>
      <c r="O52" s="168">
        <f t="shared" si="2"/>
        <v>120864.40000000002</v>
      </c>
      <c r="P52" s="39">
        <f t="shared" si="0"/>
        <v>0.47015777680960991</v>
      </c>
    </row>
    <row r="53" spans="1:16" ht="15.75" customHeight="1" x14ac:dyDescent="0.3">
      <c r="A53" s="20">
        <v>44219</v>
      </c>
      <c r="B53" s="21">
        <v>35479.9</v>
      </c>
      <c r="C53" s="21">
        <v>17752</v>
      </c>
      <c r="D53" s="21">
        <v>53231.9</v>
      </c>
      <c r="E53" s="21">
        <v>28777</v>
      </c>
      <c r="F53" s="21">
        <v>10205</v>
      </c>
      <c r="G53" s="21">
        <v>38982</v>
      </c>
      <c r="H53" s="21">
        <v>38981</v>
      </c>
      <c r="I53" s="168">
        <v>14115</v>
      </c>
      <c r="J53" s="168">
        <v>53096</v>
      </c>
      <c r="K53" s="168">
        <v>541</v>
      </c>
      <c r="L53" s="168">
        <v>322</v>
      </c>
      <c r="M53" s="168">
        <v>863</v>
      </c>
      <c r="N53" s="168">
        <v>146172.9</v>
      </c>
      <c r="O53" s="168">
        <f t="shared" si="2"/>
        <v>-231763.50000000003</v>
      </c>
      <c r="P53" s="39">
        <f t="shared" si="0"/>
        <v>-0.61323413145703887</v>
      </c>
    </row>
    <row r="54" spans="1:16" ht="15.75" customHeight="1" x14ac:dyDescent="0.3">
      <c r="A54" s="20">
        <v>44226</v>
      </c>
      <c r="B54" s="21">
        <v>39502</v>
      </c>
      <c r="C54" s="21">
        <v>64907</v>
      </c>
      <c r="D54" s="21">
        <v>104409</v>
      </c>
      <c r="E54" s="21">
        <v>21521</v>
      </c>
      <c r="F54" s="21">
        <v>24895</v>
      </c>
      <c r="G54" s="21">
        <v>46416</v>
      </c>
      <c r="H54" s="21">
        <v>55185</v>
      </c>
      <c r="I54" s="168">
        <v>22894</v>
      </c>
      <c r="J54" s="168">
        <v>78079</v>
      </c>
      <c r="K54" s="168">
        <v>8801</v>
      </c>
      <c r="L54" s="168">
        <v>1727</v>
      </c>
      <c r="M54" s="168">
        <v>10528</v>
      </c>
      <c r="N54" s="168">
        <v>239432</v>
      </c>
      <c r="O54" s="168">
        <f t="shared" si="2"/>
        <v>93259.1</v>
      </c>
      <c r="P54" s="39">
        <f t="shared" si="0"/>
        <v>0.6380054031903315</v>
      </c>
    </row>
    <row r="55" spans="1:16" ht="15.75" customHeight="1" x14ac:dyDescent="0.3">
      <c r="A55" s="20">
        <v>44233</v>
      </c>
      <c r="B55" s="21">
        <v>36231</v>
      </c>
      <c r="C55" s="21">
        <v>96608</v>
      </c>
      <c r="D55" s="21">
        <v>132839</v>
      </c>
      <c r="E55" s="21">
        <v>11459</v>
      </c>
      <c r="F55" s="21">
        <v>24497</v>
      </c>
      <c r="G55" s="21">
        <v>35956</v>
      </c>
      <c r="H55" s="21">
        <v>36182</v>
      </c>
      <c r="I55" s="168">
        <v>37836</v>
      </c>
      <c r="J55" s="168">
        <v>74018</v>
      </c>
      <c r="K55" s="168">
        <v>1659</v>
      </c>
      <c r="L55" s="168">
        <v>3061</v>
      </c>
      <c r="M55" s="168">
        <v>4720</v>
      </c>
      <c r="N55" s="168">
        <v>247533</v>
      </c>
      <c r="O55" s="168">
        <f t="shared" si="2"/>
        <v>8101</v>
      </c>
      <c r="P55" s="39">
        <f t="shared" si="0"/>
        <v>3.3834241037121293E-2</v>
      </c>
    </row>
    <row r="56" spans="1:16" x14ac:dyDescent="0.3">
      <c r="A56" s="20">
        <v>44240</v>
      </c>
      <c r="B56" s="21">
        <v>32455.416666666668</v>
      </c>
      <c r="C56" s="21">
        <v>126141</v>
      </c>
      <c r="D56" s="21">
        <v>158596.41666666666</v>
      </c>
      <c r="E56" s="21">
        <v>8737</v>
      </c>
      <c r="F56" s="21">
        <v>29315</v>
      </c>
      <c r="G56" s="21">
        <v>38052</v>
      </c>
      <c r="H56" s="21">
        <v>26609</v>
      </c>
      <c r="I56" s="168">
        <v>43912</v>
      </c>
      <c r="J56" s="168">
        <v>70521</v>
      </c>
      <c r="K56" s="168">
        <v>1009</v>
      </c>
      <c r="L56" s="168">
        <v>3569</v>
      </c>
      <c r="M56" s="168">
        <v>4578</v>
      </c>
      <c r="N56" s="168">
        <v>271747.41666666663</v>
      </c>
      <c r="O56" s="168">
        <f t="shared" si="2"/>
        <v>24214.416666666628</v>
      </c>
      <c r="P56" s="39">
        <f t="shared" si="0"/>
        <v>9.782298387151056E-2</v>
      </c>
    </row>
    <row r="57" spans="1:16" x14ac:dyDescent="0.3">
      <c r="A57" s="20">
        <v>44247</v>
      </c>
      <c r="B57" s="21">
        <v>28870</v>
      </c>
      <c r="C57" s="21">
        <v>60603</v>
      </c>
      <c r="D57" s="21">
        <v>89473</v>
      </c>
      <c r="E57" s="21">
        <v>7993</v>
      </c>
      <c r="F57" s="21">
        <v>14452</v>
      </c>
      <c r="G57" s="21">
        <v>22445</v>
      </c>
      <c r="H57" s="21">
        <v>31917</v>
      </c>
      <c r="I57" s="168">
        <v>19743</v>
      </c>
      <c r="J57" s="168">
        <v>51660</v>
      </c>
      <c r="K57" s="168">
        <v>1306</v>
      </c>
      <c r="L57" s="168">
        <v>2241</v>
      </c>
      <c r="M57" s="168">
        <v>3547</v>
      </c>
      <c r="N57" s="168">
        <v>167125</v>
      </c>
      <c r="O57" s="168">
        <f t="shared" si="2"/>
        <v>-104622.41666666663</v>
      </c>
      <c r="P57" s="39">
        <f t="shared" si="0"/>
        <v>-0.38499875343801171</v>
      </c>
    </row>
    <row r="58" spans="1:16" x14ac:dyDescent="0.3">
      <c r="A58" s="33">
        <v>44254</v>
      </c>
      <c r="B58" s="23">
        <v>31592</v>
      </c>
      <c r="C58" s="23">
        <v>56536</v>
      </c>
      <c r="D58" s="23">
        <v>88128</v>
      </c>
      <c r="E58" s="23">
        <v>8806</v>
      </c>
      <c r="F58" s="23">
        <v>18256</v>
      </c>
      <c r="G58" s="21">
        <v>27062</v>
      </c>
      <c r="H58" s="21">
        <v>18810</v>
      </c>
      <c r="I58" s="168">
        <v>32685</v>
      </c>
      <c r="J58" s="168">
        <v>51495</v>
      </c>
      <c r="K58" s="168">
        <v>755</v>
      </c>
      <c r="L58" s="168">
        <v>2260</v>
      </c>
      <c r="M58" s="168">
        <v>3015</v>
      </c>
      <c r="N58" s="168">
        <v>169700</v>
      </c>
      <c r="O58" s="168">
        <f t="shared" si="2"/>
        <v>2575</v>
      </c>
      <c r="P58" s="39">
        <f t="shared" si="0"/>
        <v>1.5407629020194546E-2</v>
      </c>
    </row>
    <row r="59" spans="1:16" ht="12.6" customHeight="1" x14ac:dyDescent="0.3">
      <c r="A59" s="20">
        <v>44261</v>
      </c>
      <c r="B59" s="21">
        <v>36653</v>
      </c>
      <c r="C59" s="21">
        <v>69208</v>
      </c>
      <c r="D59" s="21">
        <v>105861</v>
      </c>
      <c r="E59" s="21">
        <v>9266</v>
      </c>
      <c r="F59" s="21">
        <v>27490</v>
      </c>
      <c r="G59" s="21">
        <v>36756</v>
      </c>
      <c r="H59" s="21">
        <v>26258</v>
      </c>
      <c r="I59" s="168">
        <v>25695</v>
      </c>
      <c r="J59" s="168">
        <v>51953</v>
      </c>
      <c r="K59" s="168">
        <v>539</v>
      </c>
      <c r="L59" s="168">
        <v>2607</v>
      </c>
      <c r="M59" s="168">
        <v>3146</v>
      </c>
      <c r="N59" s="168">
        <v>197716</v>
      </c>
      <c r="O59" s="168">
        <f t="shared" si="2"/>
        <v>28016</v>
      </c>
      <c r="P59" s="39">
        <f t="shared" si="0"/>
        <v>0.16509133765468476</v>
      </c>
    </row>
    <row r="60" spans="1:16" x14ac:dyDescent="0.3">
      <c r="A60" s="20">
        <v>44268</v>
      </c>
      <c r="B60" s="80">
        <v>42661</v>
      </c>
      <c r="C60" s="80">
        <v>65901</v>
      </c>
      <c r="D60" s="80">
        <v>108562</v>
      </c>
      <c r="E60" s="80">
        <v>9120</v>
      </c>
      <c r="F60" s="80">
        <v>18425</v>
      </c>
      <c r="G60" s="21">
        <v>27545</v>
      </c>
      <c r="H60" s="21">
        <v>17597</v>
      </c>
      <c r="I60" s="168">
        <v>34828</v>
      </c>
      <c r="J60" s="168">
        <v>52425</v>
      </c>
      <c r="K60" s="168">
        <v>504</v>
      </c>
      <c r="L60" s="168">
        <v>2523</v>
      </c>
      <c r="M60" s="168">
        <v>3027</v>
      </c>
      <c r="N60" s="168">
        <v>191559</v>
      </c>
      <c r="O60" s="168">
        <f t="shared" si="2"/>
        <v>-6157</v>
      </c>
      <c r="P60" s="39">
        <f t="shared" si="0"/>
        <v>-3.1140625948329892E-2</v>
      </c>
    </row>
    <row r="61" spans="1:16" x14ac:dyDescent="0.3">
      <c r="A61" s="20">
        <v>44275</v>
      </c>
      <c r="B61" s="80">
        <v>44865</v>
      </c>
      <c r="C61" s="80">
        <v>50998</v>
      </c>
      <c r="D61" s="80">
        <v>95863</v>
      </c>
      <c r="E61" s="80">
        <v>8862</v>
      </c>
      <c r="F61" s="80">
        <v>11918</v>
      </c>
      <c r="G61" s="21">
        <v>20780</v>
      </c>
      <c r="H61" s="21">
        <v>11418</v>
      </c>
      <c r="I61" s="168">
        <v>24071</v>
      </c>
      <c r="J61" s="168">
        <v>35489</v>
      </c>
      <c r="K61" s="168">
        <v>423</v>
      </c>
      <c r="L61" s="168">
        <v>2546</v>
      </c>
      <c r="M61" s="168">
        <v>2969</v>
      </c>
      <c r="N61" s="168">
        <v>155101</v>
      </c>
      <c r="O61" s="168">
        <f t="shared" si="2"/>
        <v>-36458</v>
      </c>
      <c r="P61" s="39">
        <f t="shared" si="0"/>
        <v>-0.19032256380540724</v>
      </c>
    </row>
    <row r="62" spans="1:16" x14ac:dyDescent="0.3">
      <c r="A62" s="20">
        <v>44282</v>
      </c>
      <c r="B62" s="80">
        <v>65769</v>
      </c>
      <c r="C62" s="80">
        <v>39855</v>
      </c>
      <c r="D62" s="80">
        <v>105624</v>
      </c>
      <c r="E62" s="80">
        <v>7252</v>
      </c>
      <c r="F62" s="80">
        <v>9383</v>
      </c>
      <c r="G62" s="21">
        <v>16635</v>
      </c>
      <c r="H62" s="21">
        <v>6838</v>
      </c>
      <c r="I62" s="168">
        <v>27947</v>
      </c>
      <c r="J62" s="168">
        <v>34785</v>
      </c>
      <c r="K62" s="168">
        <v>429</v>
      </c>
      <c r="L62" s="168">
        <v>2117</v>
      </c>
      <c r="M62" s="168">
        <v>2546</v>
      </c>
      <c r="N62" s="168">
        <v>159590</v>
      </c>
      <c r="O62" s="168">
        <f t="shared" si="2"/>
        <v>4489</v>
      </c>
      <c r="P62" s="39">
        <f t="shared" si="0"/>
        <v>2.8942431061050433E-2</v>
      </c>
    </row>
    <row r="63" spans="1:16" x14ac:dyDescent="0.3">
      <c r="A63" s="20">
        <v>44289</v>
      </c>
      <c r="B63" s="21">
        <v>87672</v>
      </c>
      <c r="C63" s="21">
        <v>57695</v>
      </c>
      <c r="D63" s="21">
        <v>145367</v>
      </c>
      <c r="E63" s="21">
        <v>6480</v>
      </c>
      <c r="F63" s="21">
        <v>18055</v>
      </c>
      <c r="G63" s="21">
        <v>24535</v>
      </c>
      <c r="H63" s="21">
        <v>4370</v>
      </c>
      <c r="I63" s="168">
        <v>23947</v>
      </c>
      <c r="J63" s="168">
        <v>28317</v>
      </c>
      <c r="K63" s="168">
        <v>282</v>
      </c>
      <c r="L63" s="168">
        <v>2689</v>
      </c>
      <c r="M63" s="168">
        <v>2971</v>
      </c>
      <c r="N63" s="168">
        <v>201190</v>
      </c>
      <c r="O63" s="168">
        <f t="shared" si="2"/>
        <v>41600</v>
      </c>
      <c r="P63" s="39">
        <f t="shared" si="0"/>
        <v>0.26066796165173267</v>
      </c>
    </row>
    <row r="64" spans="1:16" x14ac:dyDescent="0.3">
      <c r="A64" s="20">
        <v>44296</v>
      </c>
      <c r="B64" s="21">
        <v>26536</v>
      </c>
      <c r="C64" s="21">
        <v>43359</v>
      </c>
      <c r="D64" s="21">
        <v>69895</v>
      </c>
      <c r="E64" s="21">
        <v>9293</v>
      </c>
      <c r="F64" s="21">
        <v>12568</v>
      </c>
      <c r="G64" s="21">
        <v>21861</v>
      </c>
      <c r="H64" s="21">
        <v>32284</v>
      </c>
      <c r="I64" s="168">
        <v>28852</v>
      </c>
      <c r="J64" s="168">
        <v>61136</v>
      </c>
      <c r="K64" s="168">
        <v>166</v>
      </c>
      <c r="L64" s="168">
        <v>2347</v>
      </c>
      <c r="M64" s="168">
        <v>2513</v>
      </c>
      <c r="N64" s="168">
        <v>155405</v>
      </c>
      <c r="O64" s="168">
        <f t="shared" si="2"/>
        <v>-45785</v>
      </c>
      <c r="P64" s="39">
        <f t="shared" si="0"/>
        <v>-0.22757095283065754</v>
      </c>
    </row>
    <row r="65" spans="1:16" x14ac:dyDescent="0.3">
      <c r="A65" s="20">
        <v>44303</v>
      </c>
      <c r="B65" s="93">
        <v>37324</v>
      </c>
      <c r="C65" s="93">
        <v>35091</v>
      </c>
      <c r="D65" s="93">
        <v>72415</v>
      </c>
      <c r="E65" s="93">
        <v>10411</v>
      </c>
      <c r="F65" s="93">
        <v>8403</v>
      </c>
      <c r="G65" s="21">
        <v>18814</v>
      </c>
      <c r="H65" s="21">
        <v>13771</v>
      </c>
      <c r="I65" s="168">
        <v>29890</v>
      </c>
      <c r="J65" s="168">
        <v>43661</v>
      </c>
      <c r="K65" s="168">
        <v>194</v>
      </c>
      <c r="L65" s="168">
        <v>2545</v>
      </c>
      <c r="M65" s="168">
        <v>2739</v>
      </c>
      <c r="N65" s="168">
        <v>137629</v>
      </c>
      <c r="O65" s="168">
        <f t="shared" si="2"/>
        <v>-17776</v>
      </c>
      <c r="P65" s="39">
        <f t="shared" si="0"/>
        <v>-0.11438499404781055</v>
      </c>
    </row>
    <row r="66" spans="1:16" x14ac:dyDescent="0.3">
      <c r="A66" s="20">
        <v>44310</v>
      </c>
      <c r="B66" s="93">
        <v>41182</v>
      </c>
      <c r="C66" s="93">
        <v>34338</v>
      </c>
      <c r="D66" s="93">
        <v>75520</v>
      </c>
      <c r="E66" s="93">
        <v>11245</v>
      </c>
      <c r="F66" s="93">
        <v>7355</v>
      </c>
      <c r="G66" s="21">
        <v>18600</v>
      </c>
      <c r="H66" s="21">
        <v>15809</v>
      </c>
      <c r="I66" s="168">
        <v>22918</v>
      </c>
      <c r="J66" s="168">
        <v>38727</v>
      </c>
      <c r="K66" s="168">
        <v>140</v>
      </c>
      <c r="L66" s="168">
        <v>2519</v>
      </c>
      <c r="M66" s="168">
        <v>2659</v>
      </c>
      <c r="N66" s="168">
        <v>135506</v>
      </c>
      <c r="O66" s="168">
        <f t="shared" si="2"/>
        <v>-2123</v>
      </c>
      <c r="P66" s="39">
        <f t="shared" si="0"/>
        <v>-1.5425528050047599E-2</v>
      </c>
    </row>
    <row r="67" spans="1:16" x14ac:dyDescent="0.3">
      <c r="A67" s="20">
        <v>44317</v>
      </c>
      <c r="B67" s="93">
        <v>36686</v>
      </c>
      <c r="C67" s="93">
        <v>34518</v>
      </c>
      <c r="D67" s="93">
        <v>71204</v>
      </c>
      <c r="E67" s="93">
        <v>10572</v>
      </c>
      <c r="F67" s="93">
        <v>7019</v>
      </c>
      <c r="G67" s="21">
        <v>17591</v>
      </c>
      <c r="H67" s="21">
        <v>11376</v>
      </c>
      <c r="I67" s="168">
        <v>25837</v>
      </c>
      <c r="J67" s="168">
        <v>37213</v>
      </c>
      <c r="K67" s="168">
        <v>120</v>
      </c>
      <c r="L67" s="168">
        <v>2606</v>
      </c>
      <c r="M67" s="168">
        <v>2726</v>
      </c>
      <c r="N67" s="168">
        <v>128734</v>
      </c>
      <c r="O67" s="168">
        <f t="shared" si="2"/>
        <v>-6772</v>
      </c>
      <c r="P67" s="39">
        <f t="shared" si="0"/>
        <v>-4.997564683482647E-2</v>
      </c>
    </row>
    <row r="68" spans="1:16" x14ac:dyDescent="0.3">
      <c r="A68" s="20">
        <v>44324</v>
      </c>
      <c r="B68" s="93">
        <v>36802</v>
      </c>
      <c r="C68" s="93">
        <v>33640</v>
      </c>
      <c r="D68" s="93">
        <v>70442</v>
      </c>
      <c r="E68" s="93">
        <v>11985</v>
      </c>
      <c r="F68" s="93">
        <v>6838</v>
      </c>
      <c r="G68" s="21">
        <v>18823</v>
      </c>
      <c r="H68" s="21">
        <v>14799</v>
      </c>
      <c r="I68" s="168">
        <v>18165</v>
      </c>
      <c r="J68" s="168">
        <v>32964</v>
      </c>
      <c r="K68" s="168">
        <v>125</v>
      </c>
      <c r="L68" s="168">
        <v>2470</v>
      </c>
      <c r="M68" s="168">
        <v>2595</v>
      </c>
      <c r="N68" s="168">
        <v>124824</v>
      </c>
      <c r="O68" s="168">
        <f t="shared" si="2"/>
        <v>-3910</v>
      </c>
      <c r="P68" s="39">
        <f t="shared" si="0"/>
        <v>-3.0372706511100356E-2</v>
      </c>
    </row>
    <row r="69" spans="1:16" x14ac:dyDescent="0.3">
      <c r="A69" s="20">
        <v>44331</v>
      </c>
      <c r="B69" s="93">
        <v>37375</v>
      </c>
      <c r="C69" s="93">
        <v>33590</v>
      </c>
      <c r="D69" s="93">
        <v>70965</v>
      </c>
      <c r="E69" s="93">
        <v>10558</v>
      </c>
      <c r="F69" s="93">
        <v>6700</v>
      </c>
      <c r="G69" s="21">
        <v>17258</v>
      </c>
      <c r="H69" s="21">
        <v>13705</v>
      </c>
      <c r="I69" s="168">
        <v>24979</v>
      </c>
      <c r="J69" s="168">
        <v>38684</v>
      </c>
      <c r="K69" s="168">
        <v>140</v>
      </c>
      <c r="L69" s="168">
        <v>2807</v>
      </c>
      <c r="M69" s="168">
        <v>2947</v>
      </c>
      <c r="N69" s="168">
        <v>129854</v>
      </c>
      <c r="O69" s="168">
        <f t="shared" si="2"/>
        <v>5030</v>
      </c>
      <c r="P69" s="39">
        <f t="shared" si="0"/>
        <v>4.0296737806831961E-2</v>
      </c>
    </row>
    <row r="70" spans="1:16" x14ac:dyDescent="0.3">
      <c r="A70" s="20">
        <v>44338</v>
      </c>
      <c r="B70" s="93">
        <v>40198</v>
      </c>
      <c r="C70" s="93">
        <v>31589</v>
      </c>
      <c r="D70" s="93">
        <v>71787</v>
      </c>
      <c r="E70" s="93">
        <v>7280</v>
      </c>
      <c r="F70" s="93">
        <v>6606</v>
      </c>
      <c r="G70" s="21">
        <v>13886</v>
      </c>
      <c r="H70" s="21">
        <v>12052</v>
      </c>
      <c r="I70" s="168">
        <v>15169</v>
      </c>
      <c r="J70" s="168">
        <v>27221</v>
      </c>
      <c r="K70" s="168">
        <v>86</v>
      </c>
      <c r="L70" s="168">
        <v>2255</v>
      </c>
      <c r="M70" s="168">
        <v>2341</v>
      </c>
      <c r="N70" s="168">
        <v>115235</v>
      </c>
      <c r="O70" s="168">
        <f t="shared" si="2"/>
        <v>-14619</v>
      </c>
      <c r="P70" s="39">
        <f t="shared" si="0"/>
        <v>-0.11258028247108287</v>
      </c>
    </row>
    <row r="71" spans="1:16" x14ac:dyDescent="0.3">
      <c r="A71" s="20">
        <v>44345</v>
      </c>
      <c r="B71" s="93">
        <v>40716</v>
      </c>
      <c r="C71" s="93">
        <v>31938</v>
      </c>
      <c r="D71" s="93">
        <v>72654</v>
      </c>
      <c r="E71" s="93">
        <v>8430</v>
      </c>
      <c r="F71" s="93">
        <v>6042</v>
      </c>
      <c r="G71" s="21">
        <v>14472</v>
      </c>
      <c r="H71" s="21">
        <v>11798</v>
      </c>
      <c r="I71" s="168">
        <v>16879</v>
      </c>
      <c r="J71" s="168">
        <v>28677</v>
      </c>
      <c r="K71" s="168">
        <v>127</v>
      </c>
      <c r="L71" s="168">
        <v>2040</v>
      </c>
      <c r="M71" s="168">
        <v>2167</v>
      </c>
      <c r="N71" s="168">
        <v>117970</v>
      </c>
      <c r="O71" s="168">
        <f t="shared" ref="O71:O83" si="3">N71-N70</f>
        <v>2735</v>
      </c>
      <c r="P71" s="39">
        <f t="shared" ref="P71:P84" si="4">(N71/N70)-1</f>
        <v>2.3734108560767186E-2</v>
      </c>
    </row>
    <row r="72" spans="1:16" x14ac:dyDescent="0.3">
      <c r="A72" s="20">
        <v>44352</v>
      </c>
      <c r="B72" s="93">
        <v>23977</v>
      </c>
      <c r="C72" s="93">
        <v>29027</v>
      </c>
      <c r="D72" s="93">
        <v>53004</v>
      </c>
      <c r="E72" s="93">
        <v>8131</v>
      </c>
      <c r="F72" s="93">
        <v>5836</v>
      </c>
      <c r="G72" s="21">
        <v>13967</v>
      </c>
      <c r="H72" s="21">
        <v>12033</v>
      </c>
      <c r="I72" s="168">
        <v>13248</v>
      </c>
      <c r="J72" s="168">
        <v>25281</v>
      </c>
      <c r="K72" s="168">
        <v>99</v>
      </c>
      <c r="L72" s="168">
        <v>1614</v>
      </c>
      <c r="M72" s="168">
        <v>1713</v>
      </c>
      <c r="N72" s="168">
        <v>93965</v>
      </c>
      <c r="O72" s="168">
        <f t="shared" si="3"/>
        <v>-24005</v>
      </c>
      <c r="P72" s="39">
        <f t="shared" si="4"/>
        <v>-0.20348393659404929</v>
      </c>
    </row>
    <row r="73" spans="1:16" x14ac:dyDescent="0.3">
      <c r="A73" s="20">
        <v>44359</v>
      </c>
      <c r="B73" s="93">
        <v>35200</v>
      </c>
      <c r="C73" s="93">
        <v>33395</v>
      </c>
      <c r="D73" s="93">
        <v>68595</v>
      </c>
      <c r="E73" s="93">
        <v>10700</v>
      </c>
      <c r="F73" s="93">
        <v>8529</v>
      </c>
      <c r="G73" s="21">
        <v>19229</v>
      </c>
      <c r="H73" s="21">
        <v>9563</v>
      </c>
      <c r="I73" s="168">
        <v>22243</v>
      </c>
      <c r="J73" s="168">
        <v>31806</v>
      </c>
      <c r="K73" s="168">
        <v>91</v>
      </c>
      <c r="L73" s="168">
        <v>2212</v>
      </c>
      <c r="M73" s="168">
        <v>2303</v>
      </c>
      <c r="N73" s="168">
        <v>121933</v>
      </c>
      <c r="O73" s="168">
        <f t="shared" si="3"/>
        <v>27968</v>
      </c>
      <c r="P73" s="39">
        <f t="shared" si="4"/>
        <v>0.29764273931783114</v>
      </c>
    </row>
    <row r="74" spans="1:16" x14ac:dyDescent="0.3">
      <c r="A74" s="20">
        <v>44366</v>
      </c>
      <c r="B74" s="93">
        <v>34544</v>
      </c>
      <c r="C74" s="93">
        <v>30170</v>
      </c>
      <c r="D74" s="93">
        <v>64714</v>
      </c>
      <c r="E74" s="93">
        <v>13393</v>
      </c>
      <c r="F74" s="93">
        <v>7407</v>
      </c>
      <c r="G74" s="21">
        <v>20800</v>
      </c>
      <c r="H74" s="21">
        <v>11325</v>
      </c>
      <c r="I74" s="168">
        <v>16574</v>
      </c>
      <c r="J74" s="168">
        <v>27899</v>
      </c>
      <c r="K74" s="168">
        <v>112</v>
      </c>
      <c r="L74" s="168">
        <v>1745</v>
      </c>
      <c r="M74" s="168">
        <v>1857</v>
      </c>
      <c r="N74" s="168">
        <v>115270</v>
      </c>
      <c r="O74" s="168">
        <f t="shared" si="3"/>
        <v>-6663</v>
      </c>
      <c r="P74" s="39">
        <f t="shared" si="4"/>
        <v>-5.4644763927730766E-2</v>
      </c>
    </row>
    <row r="75" spans="1:16" x14ac:dyDescent="0.3">
      <c r="A75" s="20">
        <v>44373</v>
      </c>
      <c r="B75" s="93">
        <v>26850</v>
      </c>
      <c r="C75" s="93">
        <v>30170</v>
      </c>
      <c r="D75" s="93">
        <v>57020</v>
      </c>
      <c r="E75" s="93">
        <v>19183</v>
      </c>
      <c r="F75" s="93">
        <v>7407</v>
      </c>
      <c r="G75" s="21">
        <v>26590</v>
      </c>
      <c r="H75" s="21">
        <v>9556</v>
      </c>
      <c r="I75" s="168">
        <v>16574</v>
      </c>
      <c r="J75" s="168">
        <v>26130</v>
      </c>
      <c r="K75" s="168">
        <v>68</v>
      </c>
      <c r="L75" s="168">
        <v>1745</v>
      </c>
      <c r="M75" s="168">
        <v>1813</v>
      </c>
      <c r="N75" s="168">
        <v>111553</v>
      </c>
      <c r="O75" s="168">
        <f t="shared" si="3"/>
        <v>-3717</v>
      </c>
      <c r="P75" s="39">
        <f t="shared" si="4"/>
        <v>-3.2246031057517111E-2</v>
      </c>
    </row>
    <row r="76" spans="1:16" x14ac:dyDescent="0.3">
      <c r="A76" s="20">
        <v>44380</v>
      </c>
      <c r="B76" s="119">
        <v>26378</v>
      </c>
      <c r="C76" s="119">
        <v>33603.9</v>
      </c>
      <c r="D76" s="119">
        <v>59981.9</v>
      </c>
      <c r="E76" s="119">
        <v>25368</v>
      </c>
      <c r="F76" s="119">
        <v>11918</v>
      </c>
      <c r="G76" s="21">
        <v>37286</v>
      </c>
      <c r="H76" s="21">
        <v>10449</v>
      </c>
      <c r="I76" s="168">
        <v>27955</v>
      </c>
      <c r="J76" s="168">
        <v>38404</v>
      </c>
      <c r="K76" s="168">
        <v>74</v>
      </c>
      <c r="L76" s="168">
        <v>1744.8000000000002</v>
      </c>
      <c r="M76" s="168">
        <v>1818.8000000000002</v>
      </c>
      <c r="N76" s="168">
        <v>137490.69999999998</v>
      </c>
      <c r="O76" s="168">
        <f t="shared" si="3"/>
        <v>25937.699999999983</v>
      </c>
      <c r="P76" s="39">
        <f t="shared" si="4"/>
        <v>0.23251458947764725</v>
      </c>
    </row>
    <row r="77" spans="1:16" x14ac:dyDescent="0.3">
      <c r="A77" s="20">
        <v>44387</v>
      </c>
      <c r="B77" s="132">
        <v>27903</v>
      </c>
      <c r="C77" s="132">
        <v>30493</v>
      </c>
      <c r="D77" s="132">
        <v>58396</v>
      </c>
      <c r="E77" s="132">
        <v>33900</v>
      </c>
      <c r="F77" s="132">
        <v>8461</v>
      </c>
      <c r="G77" s="21">
        <v>42361</v>
      </c>
      <c r="H77" s="21">
        <v>8438</v>
      </c>
      <c r="I77" s="168">
        <v>22305</v>
      </c>
      <c r="J77" s="168">
        <v>30743</v>
      </c>
      <c r="K77" s="168">
        <v>78</v>
      </c>
      <c r="L77" s="168">
        <v>1393</v>
      </c>
      <c r="M77" s="168">
        <v>1471</v>
      </c>
      <c r="N77" s="168">
        <v>132971</v>
      </c>
      <c r="O77" s="168">
        <f t="shared" si="3"/>
        <v>-4519.6999999999825</v>
      </c>
      <c r="P77" s="39">
        <f t="shared" si="4"/>
        <v>-3.2872768849092959E-2</v>
      </c>
    </row>
    <row r="78" spans="1:16" x14ac:dyDescent="0.3">
      <c r="A78" s="20">
        <v>44394</v>
      </c>
      <c r="B78" s="132">
        <v>28622.65</v>
      </c>
      <c r="C78" s="132">
        <v>29636</v>
      </c>
      <c r="D78" s="132">
        <v>58258.65</v>
      </c>
      <c r="E78" s="132">
        <v>33025</v>
      </c>
      <c r="F78" s="132">
        <v>8029</v>
      </c>
      <c r="G78" s="21">
        <v>41054</v>
      </c>
      <c r="H78" s="21">
        <v>10569</v>
      </c>
      <c r="I78" s="168">
        <v>20768</v>
      </c>
      <c r="J78" s="168">
        <v>31337</v>
      </c>
      <c r="K78" s="168">
        <v>164</v>
      </c>
      <c r="L78" s="168">
        <v>1309</v>
      </c>
      <c r="M78" s="168">
        <v>1473</v>
      </c>
      <c r="N78" s="168">
        <v>132122.65</v>
      </c>
      <c r="O78" s="168">
        <f t="shared" si="3"/>
        <v>-848.35000000000582</v>
      </c>
      <c r="P78" s="39">
        <f t="shared" si="4"/>
        <v>-6.3799625482248157E-3</v>
      </c>
    </row>
    <row r="79" spans="1:16" x14ac:dyDescent="0.3">
      <c r="A79" s="20">
        <v>44401</v>
      </c>
      <c r="B79" s="132">
        <v>35506.65</v>
      </c>
      <c r="C79" s="132">
        <v>31911</v>
      </c>
      <c r="D79" s="132">
        <v>67417.649999999994</v>
      </c>
      <c r="E79" s="132">
        <v>32661</v>
      </c>
      <c r="F79" s="132">
        <v>7500</v>
      </c>
      <c r="G79" s="21">
        <v>40161</v>
      </c>
      <c r="H79" s="21">
        <v>13629</v>
      </c>
      <c r="I79" s="168">
        <v>18318</v>
      </c>
      <c r="J79" s="168">
        <v>31947</v>
      </c>
      <c r="K79" s="168">
        <v>284</v>
      </c>
      <c r="L79" s="168">
        <v>1262</v>
      </c>
      <c r="M79" s="168">
        <v>1546</v>
      </c>
      <c r="N79" s="168">
        <v>141071.65</v>
      </c>
      <c r="O79" s="168">
        <f t="shared" si="3"/>
        <v>8949</v>
      </c>
      <c r="P79" s="39">
        <f t="shared" si="4"/>
        <v>6.7732519745857367E-2</v>
      </c>
    </row>
    <row r="80" spans="1:16" x14ac:dyDescent="0.3">
      <c r="A80" s="20">
        <v>44408</v>
      </c>
      <c r="B80" s="21">
        <v>30706</v>
      </c>
      <c r="C80" s="21">
        <v>34761</v>
      </c>
      <c r="D80" s="21">
        <v>65467</v>
      </c>
      <c r="E80" s="21">
        <v>34433</v>
      </c>
      <c r="F80" s="21">
        <v>13254</v>
      </c>
      <c r="G80" s="21">
        <v>47687</v>
      </c>
      <c r="H80" s="21">
        <v>12860</v>
      </c>
      <c r="I80" s="168">
        <v>25397</v>
      </c>
      <c r="J80" s="168">
        <v>38257</v>
      </c>
      <c r="K80" s="168">
        <v>105</v>
      </c>
      <c r="L80" s="168">
        <v>1628</v>
      </c>
      <c r="M80" s="168">
        <v>1733</v>
      </c>
      <c r="N80" s="168">
        <v>153144</v>
      </c>
      <c r="O80" s="168">
        <f t="shared" si="3"/>
        <v>12072.350000000006</v>
      </c>
      <c r="P80" s="39">
        <f t="shared" si="4"/>
        <v>8.5576017576883823E-2</v>
      </c>
    </row>
    <row r="81" spans="1:16" x14ac:dyDescent="0.3">
      <c r="A81" s="20">
        <v>44415</v>
      </c>
      <c r="B81" s="21">
        <v>28229.15</v>
      </c>
      <c r="C81" s="21">
        <v>40327</v>
      </c>
      <c r="D81" s="21">
        <v>68556.149999999994</v>
      </c>
      <c r="E81" s="21">
        <v>37527</v>
      </c>
      <c r="F81" s="21">
        <v>14285</v>
      </c>
      <c r="G81" s="21">
        <v>51812</v>
      </c>
      <c r="H81" s="21">
        <v>8749</v>
      </c>
      <c r="I81" s="168">
        <v>25042</v>
      </c>
      <c r="J81" s="168">
        <v>33791</v>
      </c>
      <c r="K81" s="168">
        <v>70</v>
      </c>
      <c r="L81" s="168">
        <v>1692</v>
      </c>
      <c r="M81" s="168">
        <v>1762</v>
      </c>
      <c r="N81" s="168">
        <v>155921.15</v>
      </c>
      <c r="O81" s="168">
        <f t="shared" si="3"/>
        <v>2777.1499999999942</v>
      </c>
      <c r="P81" s="39">
        <f t="shared" si="4"/>
        <v>1.8134239669853169E-2</v>
      </c>
    </row>
    <row r="82" spans="1:16" x14ac:dyDescent="0.3">
      <c r="A82" s="20">
        <v>44422</v>
      </c>
      <c r="B82" s="151">
        <v>28397</v>
      </c>
      <c r="C82" s="151">
        <v>39682</v>
      </c>
      <c r="D82" s="151">
        <v>68079</v>
      </c>
      <c r="E82" s="151">
        <v>41003</v>
      </c>
      <c r="F82" s="151">
        <v>12495</v>
      </c>
      <c r="G82" s="21">
        <v>53498</v>
      </c>
      <c r="H82" s="21">
        <v>9832</v>
      </c>
      <c r="I82" s="168">
        <v>26350</v>
      </c>
      <c r="J82" s="168">
        <v>36182</v>
      </c>
      <c r="K82" s="168">
        <v>50</v>
      </c>
      <c r="L82" s="168">
        <v>1950</v>
      </c>
      <c r="M82" s="168">
        <v>2000</v>
      </c>
      <c r="N82" s="168">
        <v>159759</v>
      </c>
      <c r="O82" s="168">
        <f t="shared" si="3"/>
        <v>3837.8500000000058</v>
      </c>
      <c r="P82" s="39">
        <f t="shared" si="4"/>
        <v>2.4614043700934785E-2</v>
      </c>
    </row>
    <row r="83" spans="1:16" x14ac:dyDescent="0.3">
      <c r="A83" s="20">
        <v>44429</v>
      </c>
      <c r="B83" s="151">
        <v>29707</v>
      </c>
      <c r="C83" s="151">
        <v>37517</v>
      </c>
      <c r="D83" s="151">
        <v>67224</v>
      </c>
      <c r="E83" s="151">
        <v>40270</v>
      </c>
      <c r="F83" s="151">
        <v>12035</v>
      </c>
      <c r="G83" s="21">
        <v>52305</v>
      </c>
      <c r="H83" s="21">
        <v>9289</v>
      </c>
      <c r="I83" s="170">
        <v>22204</v>
      </c>
      <c r="J83" s="170">
        <v>31493</v>
      </c>
      <c r="K83" s="170">
        <v>56</v>
      </c>
      <c r="L83" s="170">
        <v>1388</v>
      </c>
      <c r="M83" s="170">
        <v>1444</v>
      </c>
      <c r="N83" s="170">
        <v>152466</v>
      </c>
      <c r="O83" s="170">
        <f t="shared" si="3"/>
        <v>-7293</v>
      </c>
      <c r="P83" s="39">
        <f t="shared" si="4"/>
        <v>-4.5650010328056601E-2</v>
      </c>
    </row>
    <row r="84" spans="1:16" x14ac:dyDescent="0.3">
      <c r="A84" s="20">
        <v>44436</v>
      </c>
      <c r="B84" s="21">
        <v>26869</v>
      </c>
      <c r="C84" s="21">
        <v>32886</v>
      </c>
      <c r="D84" s="21">
        <v>59755</v>
      </c>
      <c r="E84" s="21">
        <v>32341</v>
      </c>
      <c r="F84" s="21">
        <v>10290</v>
      </c>
      <c r="G84" s="21">
        <v>42631</v>
      </c>
      <c r="H84" s="21">
        <v>6321</v>
      </c>
      <c r="I84" s="168">
        <v>19376</v>
      </c>
      <c r="J84" s="168">
        <v>25697</v>
      </c>
      <c r="K84" s="168">
        <v>66</v>
      </c>
      <c r="L84" s="168">
        <v>1251</v>
      </c>
      <c r="M84" s="168">
        <v>1317</v>
      </c>
      <c r="N84" s="168">
        <v>129400</v>
      </c>
      <c r="O84" s="173">
        <f t="shared" ref="O84:O89" si="5">N84-N83</f>
        <v>-23066</v>
      </c>
      <c r="P84" s="39">
        <f t="shared" si="4"/>
        <v>-0.15128618839610142</v>
      </c>
    </row>
    <row r="85" spans="1:16" x14ac:dyDescent="0.3">
      <c r="A85" s="20">
        <v>44443</v>
      </c>
      <c r="B85" s="174">
        <v>27141</v>
      </c>
      <c r="C85" s="174">
        <v>33748</v>
      </c>
      <c r="D85" s="174">
        <v>60889</v>
      </c>
      <c r="E85" s="174">
        <v>29369</v>
      </c>
      <c r="F85" s="174">
        <v>10162</v>
      </c>
      <c r="G85" s="21">
        <v>39531</v>
      </c>
      <c r="H85" s="21">
        <v>8591</v>
      </c>
      <c r="I85" s="176">
        <v>20681</v>
      </c>
      <c r="J85" s="176">
        <v>29272</v>
      </c>
      <c r="K85" s="176">
        <v>78</v>
      </c>
      <c r="L85" s="176">
        <v>1215</v>
      </c>
      <c r="M85" s="176">
        <v>1293</v>
      </c>
      <c r="N85" s="176">
        <v>130985</v>
      </c>
      <c r="O85" s="177">
        <f t="shared" si="5"/>
        <v>1585</v>
      </c>
      <c r="P85" s="178">
        <f t="shared" ref="P85:P90" si="6">(N85/N84)-1</f>
        <v>1.224884080370936E-2</v>
      </c>
    </row>
    <row r="86" spans="1:16" x14ac:dyDescent="0.3">
      <c r="A86" s="20">
        <v>44450</v>
      </c>
      <c r="B86" s="174">
        <v>25922</v>
      </c>
      <c r="C86" s="174">
        <v>29107</v>
      </c>
      <c r="D86" s="174">
        <v>55029</v>
      </c>
      <c r="E86" s="174">
        <v>1698</v>
      </c>
      <c r="F86" s="174">
        <v>5019</v>
      </c>
      <c r="G86" s="21">
        <v>6717</v>
      </c>
      <c r="H86" s="21">
        <v>4271</v>
      </c>
      <c r="I86" s="21">
        <v>17583</v>
      </c>
      <c r="J86" s="21">
        <v>21854</v>
      </c>
      <c r="K86" s="21">
        <v>195669</v>
      </c>
      <c r="L86" s="21">
        <v>1047</v>
      </c>
      <c r="M86" s="21">
        <v>196716</v>
      </c>
      <c r="N86" s="21">
        <v>280316</v>
      </c>
      <c r="O86" s="177">
        <f t="shared" si="5"/>
        <v>149331</v>
      </c>
      <c r="P86" s="178">
        <f t="shared" si="6"/>
        <v>1.1400618391418864</v>
      </c>
    </row>
    <row r="87" spans="1:16" x14ac:dyDescent="0.3">
      <c r="A87" s="20">
        <v>44457</v>
      </c>
      <c r="B87" s="21">
        <v>46933</v>
      </c>
      <c r="C87" s="21">
        <v>28884</v>
      </c>
      <c r="D87" s="21">
        <v>75817</v>
      </c>
      <c r="E87" s="21">
        <v>1569</v>
      </c>
      <c r="F87" s="21">
        <v>2220</v>
      </c>
      <c r="G87" s="114">
        <v>3789</v>
      </c>
      <c r="H87" s="74">
        <v>3263</v>
      </c>
      <c r="I87" s="168">
        <v>7881</v>
      </c>
      <c r="J87" s="168">
        <v>11144</v>
      </c>
      <c r="K87" s="168">
        <v>157191</v>
      </c>
      <c r="L87" s="168">
        <v>365</v>
      </c>
      <c r="M87" s="168">
        <v>157556</v>
      </c>
      <c r="N87" s="168">
        <v>248306</v>
      </c>
      <c r="O87" s="173">
        <f t="shared" si="5"/>
        <v>-32010</v>
      </c>
      <c r="P87" s="192">
        <f t="shared" si="6"/>
        <v>-0.11419255411749596</v>
      </c>
    </row>
    <row r="88" spans="1:16" x14ac:dyDescent="0.3">
      <c r="A88" s="20">
        <v>44464</v>
      </c>
      <c r="B88" s="21">
        <v>58262</v>
      </c>
      <c r="C88" s="21">
        <v>28530</v>
      </c>
      <c r="D88" s="21">
        <v>86792</v>
      </c>
      <c r="E88" s="21">
        <v>4428</v>
      </c>
      <c r="F88" s="21">
        <v>3102</v>
      </c>
      <c r="G88" s="114">
        <v>7530</v>
      </c>
      <c r="H88" s="74">
        <v>2166</v>
      </c>
      <c r="I88" s="168">
        <v>5667</v>
      </c>
      <c r="J88" s="168">
        <v>7833</v>
      </c>
      <c r="K88" s="168">
        <v>34388</v>
      </c>
      <c r="L88" s="168">
        <v>385</v>
      </c>
      <c r="M88" s="168">
        <v>34773</v>
      </c>
      <c r="N88" s="168">
        <v>136928</v>
      </c>
      <c r="O88" s="173">
        <f t="shared" si="5"/>
        <v>-111378</v>
      </c>
      <c r="P88" s="192">
        <f t="shared" si="6"/>
        <v>-0.44855138417919826</v>
      </c>
    </row>
    <row r="89" spans="1:16" x14ac:dyDescent="0.3">
      <c r="A89" s="20">
        <v>44471</v>
      </c>
      <c r="B89" s="197">
        <v>36666</v>
      </c>
      <c r="C89" s="197">
        <v>31542</v>
      </c>
      <c r="D89" s="197">
        <v>68208</v>
      </c>
      <c r="E89" s="197">
        <v>8829</v>
      </c>
      <c r="F89" s="197">
        <v>3997</v>
      </c>
      <c r="G89" s="198">
        <v>12826</v>
      </c>
      <c r="H89" s="199">
        <v>1603</v>
      </c>
      <c r="I89" s="200">
        <v>5680</v>
      </c>
      <c r="J89" s="200">
        <v>7283</v>
      </c>
      <c r="K89" s="200">
        <v>15342</v>
      </c>
      <c r="L89" s="200">
        <v>441</v>
      </c>
      <c r="M89" s="200">
        <v>15783</v>
      </c>
      <c r="N89" s="200">
        <v>104099</v>
      </c>
      <c r="O89" s="201">
        <f t="shared" si="5"/>
        <v>-32829</v>
      </c>
      <c r="P89" s="202">
        <f t="shared" si="6"/>
        <v>-0.23975373919139986</v>
      </c>
    </row>
    <row r="90" spans="1:16" x14ac:dyDescent="0.3">
      <c r="A90" s="20">
        <v>44478</v>
      </c>
      <c r="B90" s="197">
        <v>33263</v>
      </c>
      <c r="C90" s="197">
        <v>33939</v>
      </c>
      <c r="D90" s="197">
        <v>67202</v>
      </c>
      <c r="E90" s="197">
        <v>10147</v>
      </c>
      <c r="F90" s="197">
        <v>4882</v>
      </c>
      <c r="G90" s="198">
        <v>15029</v>
      </c>
      <c r="H90" s="199">
        <v>1348</v>
      </c>
      <c r="I90" s="200">
        <v>6143</v>
      </c>
      <c r="J90" s="200">
        <v>7491</v>
      </c>
      <c r="K90" s="200">
        <v>6709</v>
      </c>
      <c r="L90" s="200">
        <v>557</v>
      </c>
      <c r="M90" s="200">
        <v>7266</v>
      </c>
      <c r="N90" s="200">
        <v>96988</v>
      </c>
      <c r="O90" s="201">
        <f t="shared" ref="O90:O95" si="7">N90-N89</f>
        <v>-7111</v>
      </c>
      <c r="P90" s="202">
        <f t="shared" si="6"/>
        <v>-6.8309974159213804E-2</v>
      </c>
    </row>
    <row r="91" spans="1:16" x14ac:dyDescent="0.3">
      <c r="A91" s="20">
        <v>44485</v>
      </c>
      <c r="B91" s="197">
        <v>39391</v>
      </c>
      <c r="C91" s="197">
        <v>36774</v>
      </c>
      <c r="D91" s="197">
        <v>76165</v>
      </c>
      <c r="E91" s="197">
        <v>262</v>
      </c>
      <c r="F91" s="197">
        <v>229</v>
      </c>
      <c r="G91" s="198">
        <v>491</v>
      </c>
      <c r="H91" s="199">
        <v>1134</v>
      </c>
      <c r="I91" s="200">
        <v>1471</v>
      </c>
      <c r="J91" s="200">
        <v>2605</v>
      </c>
      <c r="K91" s="200">
        <v>3886</v>
      </c>
      <c r="L91" s="200">
        <v>70</v>
      </c>
      <c r="M91" s="200">
        <v>3956</v>
      </c>
      <c r="N91" s="200">
        <v>83217</v>
      </c>
      <c r="O91" s="201">
        <f t="shared" si="7"/>
        <v>-13771</v>
      </c>
      <c r="P91" s="202">
        <f>(N91/N90)-1</f>
        <v>-0.14198663752216767</v>
      </c>
    </row>
    <row r="92" spans="1:16" x14ac:dyDescent="0.3">
      <c r="A92" s="20">
        <v>44492</v>
      </c>
      <c r="B92" s="197">
        <v>37645</v>
      </c>
      <c r="C92" s="197">
        <v>27394</v>
      </c>
      <c r="D92" s="197">
        <v>65039</v>
      </c>
      <c r="E92" s="197">
        <v>135</v>
      </c>
      <c r="F92" s="197">
        <v>32</v>
      </c>
      <c r="G92" s="198">
        <v>167</v>
      </c>
      <c r="H92" s="199">
        <v>1405</v>
      </c>
      <c r="I92" s="200">
        <v>1376</v>
      </c>
      <c r="J92" s="200">
        <v>2781</v>
      </c>
      <c r="K92" s="200">
        <v>2880</v>
      </c>
      <c r="L92" s="200">
        <v>61</v>
      </c>
      <c r="M92" s="200">
        <v>2941</v>
      </c>
      <c r="N92" s="200">
        <v>70928</v>
      </c>
      <c r="O92" s="201">
        <f t="shared" si="7"/>
        <v>-12289</v>
      </c>
      <c r="P92" s="202">
        <f>(N92/N91)-1</f>
        <v>-0.14767415311775234</v>
      </c>
    </row>
    <row r="93" spans="1:16" x14ac:dyDescent="0.3">
      <c r="A93" s="20">
        <v>44499</v>
      </c>
      <c r="B93" s="21">
        <v>32224</v>
      </c>
      <c r="C93" s="21">
        <v>30042</v>
      </c>
      <c r="D93" s="21">
        <v>62266</v>
      </c>
      <c r="E93" s="21">
        <v>125</v>
      </c>
      <c r="F93" s="21">
        <v>23</v>
      </c>
      <c r="G93" s="114">
        <v>148</v>
      </c>
      <c r="H93" s="74">
        <v>708</v>
      </c>
      <c r="I93" s="168">
        <v>1186</v>
      </c>
      <c r="J93" s="168">
        <v>1894</v>
      </c>
      <c r="K93" s="168">
        <v>1349</v>
      </c>
      <c r="L93" s="168">
        <v>69</v>
      </c>
      <c r="M93" s="168">
        <v>1418</v>
      </c>
      <c r="N93" s="168">
        <v>65726</v>
      </c>
      <c r="O93" s="173">
        <f t="shared" si="7"/>
        <v>-5202</v>
      </c>
      <c r="P93" s="192">
        <f>(N93/N92)-1</f>
        <v>-7.3341980600045154E-2</v>
      </c>
    </row>
    <row r="94" spans="1:16" x14ac:dyDescent="0.3">
      <c r="A94" s="20">
        <v>44506</v>
      </c>
      <c r="B94" s="215">
        <v>26180.75</v>
      </c>
      <c r="C94" s="215">
        <v>30534</v>
      </c>
      <c r="D94" s="215">
        <v>56714.75</v>
      </c>
      <c r="E94" s="215">
        <v>97</v>
      </c>
      <c r="F94" s="215">
        <v>29</v>
      </c>
      <c r="G94" s="216">
        <v>126</v>
      </c>
      <c r="H94" s="217">
        <v>842</v>
      </c>
      <c r="I94" s="218">
        <v>1270</v>
      </c>
      <c r="J94" s="218">
        <v>2112</v>
      </c>
      <c r="K94" s="218">
        <v>1459</v>
      </c>
      <c r="L94" s="218">
        <v>58</v>
      </c>
      <c r="M94" s="218">
        <v>1517</v>
      </c>
      <c r="N94" s="218">
        <v>60469.75</v>
      </c>
      <c r="O94" s="219">
        <f t="shared" si="7"/>
        <v>-5256.25</v>
      </c>
      <c r="P94" s="220">
        <f>(N94/N93)-1</f>
        <v>-7.9972157137205957E-2</v>
      </c>
    </row>
    <row r="95" spans="1:16" x14ac:dyDescent="0.3">
      <c r="A95" s="20">
        <v>44513</v>
      </c>
      <c r="B95" s="215">
        <v>33108</v>
      </c>
      <c r="C95" s="215">
        <v>28356</v>
      </c>
      <c r="D95" s="215">
        <v>61464</v>
      </c>
      <c r="E95" s="215">
        <v>92</v>
      </c>
      <c r="F95" s="215">
        <v>9</v>
      </c>
      <c r="G95" s="216">
        <v>101</v>
      </c>
      <c r="H95" s="217">
        <v>681</v>
      </c>
      <c r="I95" s="218">
        <v>1014</v>
      </c>
      <c r="J95" s="218">
        <v>1695</v>
      </c>
      <c r="K95" s="218">
        <v>1081</v>
      </c>
      <c r="L95" s="218">
        <v>33</v>
      </c>
      <c r="M95" s="218">
        <v>1114</v>
      </c>
      <c r="N95" s="218">
        <v>64374</v>
      </c>
      <c r="O95" s="219">
        <f t="shared" si="7"/>
        <v>3904.25</v>
      </c>
      <c r="P95" s="220">
        <f>(N95/N94)-1</f>
        <v>6.4565340521500314E-2</v>
      </c>
    </row>
    <row r="96" spans="1:16" x14ac:dyDescent="0.3">
      <c r="A96" s="20">
        <v>44520</v>
      </c>
      <c r="B96" s="215">
        <v>24279</v>
      </c>
      <c r="C96" s="215">
        <v>28886</v>
      </c>
      <c r="D96" s="215">
        <v>53165</v>
      </c>
      <c r="E96" s="215">
        <v>111</v>
      </c>
      <c r="F96" s="215">
        <v>17</v>
      </c>
      <c r="G96" s="216">
        <v>128</v>
      </c>
      <c r="H96" s="217">
        <v>908</v>
      </c>
      <c r="I96" s="218">
        <v>1372</v>
      </c>
      <c r="J96" s="218">
        <v>2280</v>
      </c>
      <c r="K96" s="218">
        <v>1090</v>
      </c>
      <c r="L96" s="218">
        <v>61</v>
      </c>
      <c r="M96" s="218">
        <v>1151</v>
      </c>
      <c r="N96" s="218">
        <v>56724</v>
      </c>
      <c r="O96" s="219">
        <f t="shared" ref="O96:O97" si="8">N96-N95</f>
        <v>-7650</v>
      </c>
      <c r="P96" s="220">
        <f t="shared" ref="P96:P97" si="9">(N96/N95)-1</f>
        <v>-0.11883679746481501</v>
      </c>
    </row>
    <row r="97" spans="1:16" x14ac:dyDescent="0.3">
      <c r="A97" s="20">
        <v>44527</v>
      </c>
      <c r="B97" s="215">
        <v>23208</v>
      </c>
      <c r="C97" s="215">
        <v>24714</v>
      </c>
      <c r="D97" s="215">
        <v>47922</v>
      </c>
      <c r="E97" s="215">
        <v>45</v>
      </c>
      <c r="F97" s="215">
        <v>8</v>
      </c>
      <c r="G97" s="216">
        <v>53</v>
      </c>
      <c r="H97" s="217">
        <v>1187</v>
      </c>
      <c r="I97" s="218">
        <v>927</v>
      </c>
      <c r="J97" s="218">
        <v>2114</v>
      </c>
      <c r="K97" s="218">
        <v>709</v>
      </c>
      <c r="L97" s="218">
        <v>39</v>
      </c>
      <c r="M97" s="218">
        <v>748</v>
      </c>
      <c r="N97" s="218">
        <v>50837</v>
      </c>
      <c r="O97" s="219">
        <f t="shared" si="8"/>
        <v>-5887</v>
      </c>
      <c r="P97" s="220">
        <f t="shared" si="9"/>
        <v>-0.10378323108384457</v>
      </c>
    </row>
    <row r="98" spans="1:16" x14ac:dyDescent="0.3">
      <c r="A98" s="20">
        <v>44534</v>
      </c>
      <c r="B98" s="215">
        <v>26424</v>
      </c>
      <c r="C98" s="215">
        <v>30225</v>
      </c>
      <c r="D98" s="215">
        <v>56649</v>
      </c>
      <c r="E98" s="215">
        <v>78</v>
      </c>
      <c r="F98" s="215">
        <v>15</v>
      </c>
      <c r="G98" s="216">
        <v>93</v>
      </c>
      <c r="H98" s="217">
        <v>749</v>
      </c>
      <c r="I98" s="218">
        <v>1182</v>
      </c>
      <c r="J98" s="218">
        <v>1931</v>
      </c>
      <c r="K98" s="218">
        <v>778</v>
      </c>
      <c r="L98" s="218">
        <v>86</v>
      </c>
      <c r="M98" s="218">
        <v>864</v>
      </c>
      <c r="N98" s="218">
        <v>59537</v>
      </c>
      <c r="O98" s="219">
        <f t="shared" ref="O98:O103" si="10">N98-N97</f>
        <v>8700</v>
      </c>
      <c r="P98" s="220">
        <f t="shared" ref="P98:P103" si="11">(N98/N97)-1</f>
        <v>0.1711351968054764</v>
      </c>
    </row>
    <row r="99" spans="1:16" x14ac:dyDescent="0.3">
      <c r="A99" s="20">
        <v>44541</v>
      </c>
      <c r="B99" s="215">
        <v>30360</v>
      </c>
      <c r="C99" s="215">
        <v>26969</v>
      </c>
      <c r="D99" s="215">
        <v>57329</v>
      </c>
      <c r="E99" s="215">
        <v>71</v>
      </c>
      <c r="F99" s="215">
        <v>8</v>
      </c>
      <c r="G99" s="216">
        <v>79</v>
      </c>
      <c r="H99" s="217">
        <v>599</v>
      </c>
      <c r="I99" s="218">
        <v>1057</v>
      </c>
      <c r="J99" s="218">
        <v>1656</v>
      </c>
      <c r="K99" s="218">
        <v>600</v>
      </c>
      <c r="L99" s="218">
        <v>22</v>
      </c>
      <c r="M99" s="218">
        <v>622</v>
      </c>
      <c r="N99" s="218">
        <v>59686</v>
      </c>
      <c r="O99" s="219">
        <f t="shared" si="10"/>
        <v>149</v>
      </c>
      <c r="P99" s="220">
        <f t="shared" si="11"/>
        <v>2.5026454137762055E-3</v>
      </c>
    </row>
    <row r="100" spans="1:16" x14ac:dyDescent="0.3">
      <c r="A100" s="20">
        <v>44548</v>
      </c>
      <c r="B100" s="215">
        <v>27397</v>
      </c>
      <c r="C100" s="215">
        <v>29942</v>
      </c>
      <c r="D100" s="215">
        <v>57339</v>
      </c>
      <c r="E100" s="215">
        <v>84</v>
      </c>
      <c r="F100" s="215">
        <v>16</v>
      </c>
      <c r="G100" s="216">
        <v>100</v>
      </c>
      <c r="H100" s="217">
        <v>602</v>
      </c>
      <c r="I100" s="218">
        <v>831</v>
      </c>
      <c r="J100" s="218">
        <v>1433</v>
      </c>
      <c r="K100" s="218">
        <v>534</v>
      </c>
      <c r="L100" s="218">
        <v>26</v>
      </c>
      <c r="M100" s="218">
        <v>560</v>
      </c>
      <c r="N100" s="218">
        <v>59432</v>
      </c>
      <c r="O100" s="219">
        <f t="shared" si="10"/>
        <v>-254</v>
      </c>
      <c r="P100" s="220">
        <f t="shared" si="11"/>
        <v>-4.2556043293234813E-3</v>
      </c>
    </row>
    <row r="101" spans="1:16" x14ac:dyDescent="0.3">
      <c r="A101" s="20">
        <v>44555</v>
      </c>
      <c r="B101" s="215">
        <v>22745</v>
      </c>
      <c r="C101" s="215">
        <v>26826</v>
      </c>
      <c r="D101" s="215">
        <v>49571</v>
      </c>
      <c r="E101" s="215">
        <v>67</v>
      </c>
      <c r="F101" s="215">
        <v>13</v>
      </c>
      <c r="G101" s="216">
        <v>80</v>
      </c>
      <c r="H101" s="217">
        <v>531</v>
      </c>
      <c r="I101" s="218">
        <v>587</v>
      </c>
      <c r="J101" s="218">
        <v>1118</v>
      </c>
      <c r="K101" s="218">
        <v>518</v>
      </c>
      <c r="L101" s="218">
        <v>21</v>
      </c>
      <c r="M101" s="218">
        <v>539</v>
      </c>
      <c r="N101" s="218">
        <v>51308</v>
      </c>
      <c r="O101" s="219">
        <f t="shared" si="10"/>
        <v>-8124</v>
      </c>
      <c r="P101" s="220">
        <f t="shared" si="11"/>
        <v>-0.1366940368824876</v>
      </c>
    </row>
    <row r="102" spans="1:16" x14ac:dyDescent="0.3">
      <c r="A102" s="20">
        <v>44562</v>
      </c>
      <c r="B102" s="215">
        <v>25010</v>
      </c>
      <c r="C102" s="215">
        <v>25924</v>
      </c>
      <c r="D102" s="215">
        <v>50934</v>
      </c>
      <c r="E102" s="215">
        <v>58</v>
      </c>
      <c r="F102" s="215">
        <v>4</v>
      </c>
      <c r="G102" s="216">
        <v>62</v>
      </c>
      <c r="H102" s="217">
        <v>435</v>
      </c>
      <c r="I102" s="218">
        <v>499</v>
      </c>
      <c r="J102" s="218">
        <v>934</v>
      </c>
      <c r="K102" s="218">
        <v>390</v>
      </c>
      <c r="L102" s="218">
        <v>16</v>
      </c>
      <c r="M102" s="218">
        <v>406</v>
      </c>
      <c r="N102" s="218">
        <v>52336</v>
      </c>
      <c r="O102" s="219">
        <f t="shared" si="10"/>
        <v>1028</v>
      </c>
      <c r="P102" s="220">
        <f t="shared" si="11"/>
        <v>2.0035861853901826E-2</v>
      </c>
    </row>
    <row r="103" spans="1:16" x14ac:dyDescent="0.3">
      <c r="A103" s="20">
        <v>44569</v>
      </c>
      <c r="B103" s="215">
        <v>38605</v>
      </c>
      <c r="C103" s="215">
        <v>24364</v>
      </c>
      <c r="D103" s="215">
        <v>62969</v>
      </c>
      <c r="E103" s="215">
        <v>61</v>
      </c>
      <c r="F103" s="215">
        <v>8</v>
      </c>
      <c r="G103" s="216">
        <v>69</v>
      </c>
      <c r="H103" s="217">
        <v>413</v>
      </c>
      <c r="I103" s="218">
        <v>608</v>
      </c>
      <c r="J103" s="218">
        <v>1021</v>
      </c>
      <c r="K103" s="218">
        <v>413</v>
      </c>
      <c r="L103" s="218">
        <v>20</v>
      </c>
      <c r="M103" s="218">
        <v>433</v>
      </c>
      <c r="N103" s="218">
        <v>64492</v>
      </c>
      <c r="O103" s="219">
        <f t="shared" si="10"/>
        <v>12156</v>
      </c>
      <c r="P103" s="220">
        <f t="shared" si="11"/>
        <v>0.23226841944359533</v>
      </c>
    </row>
    <row r="104" spans="1:16" x14ac:dyDescent="0.3">
      <c r="A104" s="233">
        <v>44576</v>
      </c>
      <c r="B104" s="234">
        <v>45411</v>
      </c>
      <c r="C104" s="234">
        <v>23179</v>
      </c>
      <c r="D104" s="234">
        <v>68590</v>
      </c>
      <c r="E104" s="234">
        <v>39</v>
      </c>
      <c r="F104" s="234">
        <v>38</v>
      </c>
      <c r="G104" s="235">
        <v>77</v>
      </c>
      <c r="H104" s="236">
        <v>418</v>
      </c>
      <c r="I104" s="237">
        <v>788</v>
      </c>
      <c r="J104" s="237">
        <v>1206</v>
      </c>
      <c r="K104" s="237">
        <v>445</v>
      </c>
      <c r="L104" s="237">
        <v>36</v>
      </c>
      <c r="M104" s="237">
        <v>481</v>
      </c>
      <c r="N104" s="237">
        <v>70354</v>
      </c>
      <c r="O104" s="238">
        <f t="shared" ref="O104:O109" si="12">N104-N103</f>
        <v>5862</v>
      </c>
      <c r="P104" s="239">
        <f t="shared" ref="P104:P109" si="13">(N104/N103)-1</f>
        <v>9.08949947280282E-2</v>
      </c>
    </row>
    <row r="105" spans="1:16" x14ac:dyDescent="0.3">
      <c r="A105" s="20">
        <v>44583</v>
      </c>
      <c r="B105" s="234">
        <v>38478</v>
      </c>
      <c r="C105" s="234">
        <v>21516</v>
      </c>
      <c r="D105" s="234">
        <v>59994</v>
      </c>
      <c r="E105" s="234">
        <v>44</v>
      </c>
      <c r="F105" s="234">
        <v>32</v>
      </c>
      <c r="G105" s="235">
        <v>76</v>
      </c>
      <c r="H105" s="236">
        <v>309</v>
      </c>
      <c r="I105" s="237">
        <v>683</v>
      </c>
      <c r="J105" s="237">
        <v>992</v>
      </c>
      <c r="K105" s="237">
        <v>371</v>
      </c>
      <c r="L105" s="237">
        <v>53</v>
      </c>
      <c r="M105" s="237">
        <v>424</v>
      </c>
      <c r="N105" s="237">
        <v>61486</v>
      </c>
      <c r="O105" s="238">
        <f t="shared" si="12"/>
        <v>-8868</v>
      </c>
      <c r="P105" s="239">
        <f t="shared" si="13"/>
        <v>-0.12604827017653586</v>
      </c>
    </row>
    <row r="106" spans="1:16" x14ac:dyDescent="0.3">
      <c r="A106" s="20">
        <v>44590</v>
      </c>
      <c r="B106" s="215">
        <v>33566</v>
      </c>
      <c r="C106" s="215">
        <v>21722</v>
      </c>
      <c r="D106" s="215">
        <v>55288</v>
      </c>
      <c r="E106" s="215">
        <v>46</v>
      </c>
      <c r="F106" s="215">
        <v>21</v>
      </c>
      <c r="G106" s="216">
        <v>67</v>
      </c>
      <c r="H106" s="217">
        <v>384</v>
      </c>
      <c r="I106" s="218">
        <v>585</v>
      </c>
      <c r="J106" s="218">
        <v>969</v>
      </c>
      <c r="K106" s="218">
        <v>361</v>
      </c>
      <c r="L106" s="218">
        <v>26</v>
      </c>
      <c r="M106" s="218">
        <v>387</v>
      </c>
      <c r="N106" s="218">
        <v>56711</v>
      </c>
      <c r="O106" s="219">
        <f t="shared" si="12"/>
        <v>-4775</v>
      </c>
      <c r="P106" s="220">
        <f t="shared" si="13"/>
        <v>-7.7659955111732737E-2</v>
      </c>
    </row>
    <row r="107" spans="1:16" x14ac:dyDescent="0.3">
      <c r="A107" s="20">
        <v>44597</v>
      </c>
      <c r="B107" s="21">
        <v>28220</v>
      </c>
      <c r="C107" s="21">
        <v>21095</v>
      </c>
      <c r="D107" s="21">
        <v>49315</v>
      </c>
      <c r="E107" s="21">
        <v>34</v>
      </c>
      <c r="F107" s="21">
        <v>13</v>
      </c>
      <c r="G107" s="114">
        <v>47</v>
      </c>
      <c r="H107" s="74">
        <v>337</v>
      </c>
      <c r="I107" s="168">
        <v>455</v>
      </c>
      <c r="J107" s="168">
        <v>792</v>
      </c>
      <c r="K107" s="168">
        <v>366</v>
      </c>
      <c r="L107" s="168">
        <v>26</v>
      </c>
      <c r="M107" s="168">
        <v>392</v>
      </c>
      <c r="N107" s="168">
        <v>50546</v>
      </c>
      <c r="O107" s="173">
        <f t="shared" si="12"/>
        <v>-6165</v>
      </c>
      <c r="P107" s="192">
        <f t="shared" si="13"/>
        <v>-0.10870906878736053</v>
      </c>
    </row>
    <row r="108" spans="1:16" x14ac:dyDescent="0.3">
      <c r="A108" s="20">
        <v>44604</v>
      </c>
      <c r="B108" s="250">
        <v>25915</v>
      </c>
      <c r="C108" s="250">
        <v>21228</v>
      </c>
      <c r="D108" s="250">
        <v>47143</v>
      </c>
      <c r="E108" s="250">
        <v>53</v>
      </c>
      <c r="F108" s="250">
        <v>37</v>
      </c>
      <c r="G108" s="251">
        <v>90</v>
      </c>
      <c r="H108" s="252">
        <v>417</v>
      </c>
      <c r="I108" s="253">
        <v>351</v>
      </c>
      <c r="J108" s="253">
        <v>768</v>
      </c>
      <c r="K108" s="253">
        <v>335</v>
      </c>
      <c r="L108" s="253">
        <v>21</v>
      </c>
      <c r="M108" s="253">
        <v>356</v>
      </c>
      <c r="N108" s="253">
        <v>48357</v>
      </c>
      <c r="O108" s="254">
        <f t="shared" si="12"/>
        <v>-2189</v>
      </c>
      <c r="P108" s="255">
        <f t="shared" si="13"/>
        <v>-4.3307086614173262E-2</v>
      </c>
    </row>
    <row r="109" spans="1:16" x14ac:dyDescent="0.3">
      <c r="A109" s="20">
        <v>44611</v>
      </c>
      <c r="B109" s="250">
        <v>23077</v>
      </c>
      <c r="C109" s="250">
        <v>21424</v>
      </c>
      <c r="D109" s="250">
        <v>44501</v>
      </c>
      <c r="E109" s="250">
        <v>43</v>
      </c>
      <c r="F109" s="250">
        <v>10</v>
      </c>
      <c r="G109" s="251">
        <v>53</v>
      </c>
      <c r="H109" s="252">
        <v>307</v>
      </c>
      <c r="I109" s="253">
        <v>340</v>
      </c>
      <c r="J109" s="253">
        <v>647</v>
      </c>
      <c r="K109" s="253">
        <v>307</v>
      </c>
      <c r="L109" s="253">
        <v>11</v>
      </c>
      <c r="M109" s="253">
        <v>318</v>
      </c>
      <c r="N109" s="253">
        <v>45519</v>
      </c>
      <c r="O109" s="254">
        <f t="shared" si="12"/>
        <v>-2838</v>
      </c>
      <c r="P109" s="255">
        <f t="shared" si="13"/>
        <v>-5.8688504249643225E-2</v>
      </c>
    </row>
    <row r="110" spans="1:16" x14ac:dyDescent="0.3">
      <c r="A110" s="20">
        <v>44618</v>
      </c>
      <c r="B110" s="250">
        <v>18657</v>
      </c>
      <c r="C110" s="250">
        <v>20224</v>
      </c>
      <c r="D110" s="250">
        <v>38881</v>
      </c>
      <c r="E110" s="250">
        <v>33</v>
      </c>
      <c r="F110" s="250">
        <v>20</v>
      </c>
      <c r="G110" s="251">
        <v>53</v>
      </c>
      <c r="H110" s="252">
        <v>359</v>
      </c>
      <c r="I110" s="253">
        <v>290</v>
      </c>
      <c r="J110" s="253">
        <v>649</v>
      </c>
      <c r="K110" s="253">
        <v>338</v>
      </c>
      <c r="L110" s="253">
        <v>11</v>
      </c>
      <c r="M110" s="253">
        <v>349</v>
      </c>
      <c r="N110" s="253">
        <v>39932</v>
      </c>
      <c r="O110" s="254">
        <f t="shared" ref="O110:O115" si="14">N110-N109</f>
        <v>-5587</v>
      </c>
      <c r="P110" s="255">
        <f t="shared" ref="P110:P115" si="15">(N110/N109)-1</f>
        <v>-0.12273995474417276</v>
      </c>
    </row>
    <row r="111" spans="1:16" x14ac:dyDescent="0.3">
      <c r="A111" s="20">
        <v>44625</v>
      </c>
      <c r="B111" s="250">
        <v>22972</v>
      </c>
      <c r="C111" s="250">
        <v>21403</v>
      </c>
      <c r="D111" s="250">
        <v>44375</v>
      </c>
      <c r="E111" s="250">
        <v>29</v>
      </c>
      <c r="F111" s="250">
        <v>33</v>
      </c>
      <c r="G111" s="251">
        <v>62</v>
      </c>
      <c r="H111" s="252">
        <v>298</v>
      </c>
      <c r="I111" s="253">
        <v>608</v>
      </c>
      <c r="J111" s="253">
        <v>906</v>
      </c>
      <c r="K111" s="253">
        <v>232</v>
      </c>
      <c r="L111" s="253">
        <v>33</v>
      </c>
      <c r="M111" s="253">
        <v>265</v>
      </c>
      <c r="N111" s="253">
        <v>45608</v>
      </c>
      <c r="O111" s="254">
        <f t="shared" si="14"/>
        <v>5676</v>
      </c>
      <c r="P111" s="255">
        <f t="shared" si="15"/>
        <v>0.14214164078934188</v>
      </c>
    </row>
    <row r="112" spans="1:16" x14ac:dyDescent="0.3">
      <c r="A112" s="20">
        <v>44632</v>
      </c>
      <c r="B112" s="21">
        <v>24691</v>
      </c>
      <c r="C112" s="21">
        <v>20916</v>
      </c>
      <c r="D112" s="21">
        <v>45607</v>
      </c>
      <c r="E112" s="21">
        <v>45</v>
      </c>
      <c r="F112" s="21">
        <v>23</v>
      </c>
      <c r="G112" s="114">
        <v>68</v>
      </c>
      <c r="H112" s="74">
        <v>311</v>
      </c>
      <c r="I112" s="168">
        <v>423</v>
      </c>
      <c r="J112" s="168">
        <v>734</v>
      </c>
      <c r="K112" s="168">
        <v>293</v>
      </c>
      <c r="L112" s="168">
        <v>6</v>
      </c>
      <c r="M112" s="168">
        <v>299</v>
      </c>
      <c r="N112" s="168">
        <v>46708</v>
      </c>
      <c r="O112" s="173">
        <f t="shared" si="14"/>
        <v>1100</v>
      </c>
      <c r="P112" s="192">
        <f t="shared" si="15"/>
        <v>2.4118575688475641E-2</v>
      </c>
    </row>
    <row r="113" spans="1:16" x14ac:dyDescent="0.3">
      <c r="A113" s="20">
        <v>44639</v>
      </c>
      <c r="B113" s="268">
        <v>20672</v>
      </c>
      <c r="C113" s="268">
        <v>18873</v>
      </c>
      <c r="D113" s="268">
        <v>39545</v>
      </c>
      <c r="E113" s="268">
        <v>39</v>
      </c>
      <c r="F113" s="268">
        <v>6</v>
      </c>
      <c r="G113" s="269">
        <v>45</v>
      </c>
      <c r="H113" s="270">
        <v>240</v>
      </c>
      <c r="I113" s="271">
        <v>245</v>
      </c>
      <c r="J113" s="271">
        <v>485</v>
      </c>
      <c r="K113" s="271">
        <v>240</v>
      </c>
      <c r="L113" s="271">
        <v>10</v>
      </c>
      <c r="M113" s="271">
        <v>250</v>
      </c>
      <c r="N113" s="271">
        <v>40325</v>
      </c>
      <c r="O113" s="272">
        <f t="shared" si="14"/>
        <v>-6383</v>
      </c>
      <c r="P113" s="273">
        <f t="shared" si="15"/>
        <v>-0.13665753190031682</v>
      </c>
    </row>
    <row r="114" spans="1:16" x14ac:dyDescent="0.3">
      <c r="A114" s="20">
        <v>44646</v>
      </c>
      <c r="B114" s="268">
        <v>24509</v>
      </c>
      <c r="C114" s="268">
        <v>18439</v>
      </c>
      <c r="D114" s="268">
        <v>42948</v>
      </c>
      <c r="E114" s="268">
        <v>39</v>
      </c>
      <c r="F114" s="268">
        <v>4</v>
      </c>
      <c r="G114" s="269">
        <v>43</v>
      </c>
      <c r="H114" s="270">
        <v>216</v>
      </c>
      <c r="I114" s="271">
        <v>224</v>
      </c>
      <c r="J114" s="271">
        <v>440</v>
      </c>
      <c r="K114" s="271">
        <v>195</v>
      </c>
      <c r="L114" s="271">
        <v>7</v>
      </c>
      <c r="M114" s="271">
        <v>202</v>
      </c>
      <c r="N114" s="271">
        <v>43633</v>
      </c>
      <c r="O114" s="272">
        <f t="shared" si="14"/>
        <v>3308</v>
      </c>
      <c r="P114" s="273">
        <f t="shared" si="15"/>
        <v>8.2033477991320547E-2</v>
      </c>
    </row>
    <row r="115" spans="1:16" x14ac:dyDescent="0.3">
      <c r="A115" s="20">
        <v>44653</v>
      </c>
      <c r="B115" s="268">
        <v>25989</v>
      </c>
      <c r="C115" s="268">
        <v>18102</v>
      </c>
      <c r="D115" s="268">
        <v>44091</v>
      </c>
      <c r="E115" s="268">
        <v>31</v>
      </c>
      <c r="F115" s="268">
        <v>3</v>
      </c>
      <c r="G115" s="269">
        <v>34</v>
      </c>
      <c r="H115" s="270">
        <v>206</v>
      </c>
      <c r="I115" s="271">
        <v>195</v>
      </c>
      <c r="J115" s="271">
        <v>401</v>
      </c>
      <c r="K115" s="271">
        <v>206</v>
      </c>
      <c r="L115" s="271">
        <v>11</v>
      </c>
      <c r="M115" s="271">
        <v>217</v>
      </c>
      <c r="N115" s="271">
        <v>44743</v>
      </c>
      <c r="O115" s="272">
        <f t="shared" si="14"/>
        <v>1110</v>
      </c>
      <c r="P115" s="273">
        <f t="shared" si="15"/>
        <v>2.5439460958448956E-2</v>
      </c>
    </row>
    <row r="116" spans="1:16" x14ac:dyDescent="0.3">
      <c r="A116" s="20">
        <v>44660</v>
      </c>
      <c r="B116" s="268">
        <v>29224</v>
      </c>
      <c r="C116" s="268">
        <v>18273</v>
      </c>
      <c r="D116" s="268">
        <v>47497</v>
      </c>
      <c r="E116" s="268">
        <v>31</v>
      </c>
      <c r="F116" s="268">
        <v>13</v>
      </c>
      <c r="G116" s="269">
        <v>44</v>
      </c>
      <c r="H116" s="270">
        <v>211</v>
      </c>
      <c r="I116" s="271">
        <v>195</v>
      </c>
      <c r="J116" s="271">
        <v>406</v>
      </c>
      <c r="K116" s="271">
        <v>166</v>
      </c>
      <c r="L116" s="271">
        <v>20</v>
      </c>
      <c r="M116" s="271">
        <v>186</v>
      </c>
      <c r="N116" s="271">
        <v>48133</v>
      </c>
      <c r="O116" s="272">
        <f t="shared" ref="O116:O121" si="16">N116-N115</f>
        <v>3390</v>
      </c>
      <c r="P116" s="273">
        <f t="shared" ref="P116:P121" si="17">(N116/N115)-1</f>
        <v>7.5766041615448199E-2</v>
      </c>
    </row>
    <row r="117" spans="1:16" x14ac:dyDescent="0.3">
      <c r="A117" s="20">
        <v>44667</v>
      </c>
      <c r="B117" s="268">
        <v>25339</v>
      </c>
      <c r="C117" s="268">
        <v>21979</v>
      </c>
      <c r="D117" s="268">
        <v>47318</v>
      </c>
      <c r="E117" s="268">
        <v>32</v>
      </c>
      <c r="F117" s="268">
        <v>2</v>
      </c>
      <c r="G117" s="269">
        <v>34</v>
      </c>
      <c r="H117" s="270">
        <v>156</v>
      </c>
      <c r="I117" s="271">
        <v>122</v>
      </c>
      <c r="J117" s="271">
        <v>278</v>
      </c>
      <c r="K117" s="271">
        <v>124</v>
      </c>
      <c r="L117" s="271">
        <v>6</v>
      </c>
      <c r="M117" s="271">
        <v>130</v>
      </c>
      <c r="N117" s="271">
        <v>47760</v>
      </c>
      <c r="O117" s="272">
        <f t="shared" si="16"/>
        <v>-373</v>
      </c>
      <c r="P117" s="273">
        <f t="shared" si="17"/>
        <v>-7.7493611451603384E-3</v>
      </c>
    </row>
    <row r="118" spans="1:16" x14ac:dyDescent="0.3">
      <c r="A118" s="20">
        <v>44674</v>
      </c>
      <c r="B118" s="268">
        <v>24652</v>
      </c>
      <c r="C118" s="268">
        <v>19565</v>
      </c>
      <c r="D118" s="268">
        <v>44217</v>
      </c>
      <c r="E118" s="268">
        <v>34</v>
      </c>
      <c r="F118" s="268">
        <v>1</v>
      </c>
      <c r="G118" s="269">
        <v>35</v>
      </c>
      <c r="H118" s="270">
        <v>172</v>
      </c>
      <c r="I118" s="271">
        <v>167</v>
      </c>
      <c r="J118" s="271">
        <v>339</v>
      </c>
      <c r="K118" s="271">
        <v>134</v>
      </c>
      <c r="L118" s="271">
        <v>8</v>
      </c>
      <c r="M118" s="271">
        <v>142</v>
      </c>
      <c r="N118" s="271">
        <v>44733</v>
      </c>
      <c r="O118" s="272">
        <f t="shared" si="16"/>
        <v>-3027</v>
      </c>
      <c r="P118" s="273">
        <f t="shared" si="17"/>
        <v>-6.3379396984924674E-2</v>
      </c>
    </row>
    <row r="119" spans="1:16" x14ac:dyDescent="0.3">
      <c r="A119" s="20">
        <v>44681</v>
      </c>
      <c r="B119" s="21">
        <v>23093</v>
      </c>
      <c r="C119" s="21">
        <v>18212</v>
      </c>
      <c r="D119" s="21">
        <v>41305</v>
      </c>
      <c r="E119" s="21">
        <v>30</v>
      </c>
      <c r="F119" s="21">
        <v>8</v>
      </c>
      <c r="G119" s="114">
        <v>38</v>
      </c>
      <c r="H119" s="74">
        <v>178</v>
      </c>
      <c r="I119" s="168">
        <v>130</v>
      </c>
      <c r="J119" s="168">
        <v>308</v>
      </c>
      <c r="K119" s="168">
        <v>116</v>
      </c>
      <c r="L119" s="168">
        <v>15</v>
      </c>
      <c r="M119" s="168">
        <v>131</v>
      </c>
      <c r="N119" s="168">
        <v>41782</v>
      </c>
      <c r="O119" s="173">
        <f t="shared" si="16"/>
        <v>-2951</v>
      </c>
      <c r="P119" s="192">
        <f t="shared" si="17"/>
        <v>-6.596919500145304E-2</v>
      </c>
    </row>
    <row r="120" spans="1:16" x14ac:dyDescent="0.3">
      <c r="A120" s="20">
        <v>44688</v>
      </c>
      <c r="B120" s="286">
        <v>26222</v>
      </c>
      <c r="C120" s="286">
        <v>18158</v>
      </c>
      <c r="D120" s="286">
        <v>44380</v>
      </c>
      <c r="E120" s="286">
        <v>37</v>
      </c>
      <c r="F120" s="286">
        <v>18</v>
      </c>
      <c r="G120" s="287">
        <v>55</v>
      </c>
      <c r="H120" s="288">
        <v>216</v>
      </c>
      <c r="I120" s="289">
        <v>172</v>
      </c>
      <c r="J120" s="289">
        <v>388</v>
      </c>
      <c r="K120" s="289">
        <v>318</v>
      </c>
      <c r="L120" s="289">
        <v>4</v>
      </c>
      <c r="M120" s="289">
        <v>322</v>
      </c>
      <c r="N120" s="289">
        <v>45145</v>
      </c>
      <c r="O120" s="290">
        <f t="shared" si="16"/>
        <v>3363</v>
      </c>
      <c r="P120" s="291">
        <f t="shared" si="17"/>
        <v>8.0489205878129244E-2</v>
      </c>
    </row>
    <row r="121" spans="1:16" x14ac:dyDescent="0.3">
      <c r="A121" s="20">
        <v>44695</v>
      </c>
      <c r="B121" s="286">
        <v>29923</v>
      </c>
      <c r="C121" s="286">
        <v>17062</v>
      </c>
      <c r="D121" s="286">
        <v>46985</v>
      </c>
      <c r="E121" s="286">
        <v>34</v>
      </c>
      <c r="F121" s="286">
        <v>9</v>
      </c>
      <c r="G121" s="287">
        <v>43</v>
      </c>
      <c r="H121" s="288">
        <v>155</v>
      </c>
      <c r="I121" s="289">
        <v>202</v>
      </c>
      <c r="J121" s="289">
        <v>357</v>
      </c>
      <c r="K121" s="289">
        <v>227</v>
      </c>
      <c r="L121" s="289">
        <v>8</v>
      </c>
      <c r="M121" s="289">
        <v>235</v>
      </c>
      <c r="N121" s="289">
        <v>47620</v>
      </c>
      <c r="O121" s="290">
        <f t="shared" si="16"/>
        <v>2475</v>
      </c>
      <c r="P121" s="291">
        <f t="shared" si="17"/>
        <v>5.4823346993022382E-2</v>
      </c>
    </row>
    <row r="122" spans="1:16" x14ac:dyDescent="0.3">
      <c r="A122" s="314">
        <v>44702</v>
      </c>
      <c r="B122" s="304">
        <v>23236</v>
      </c>
      <c r="C122" s="304">
        <v>17086</v>
      </c>
      <c r="D122" s="304">
        <v>40322</v>
      </c>
      <c r="E122" s="304">
        <v>24</v>
      </c>
      <c r="F122" s="304">
        <v>3</v>
      </c>
      <c r="G122" s="305">
        <v>27</v>
      </c>
      <c r="H122" s="315">
        <v>149</v>
      </c>
      <c r="I122" s="316">
        <v>172</v>
      </c>
      <c r="J122" s="316">
        <v>321</v>
      </c>
      <c r="K122" s="316">
        <v>185</v>
      </c>
      <c r="L122" s="316">
        <v>2</v>
      </c>
      <c r="M122" s="316">
        <v>187</v>
      </c>
      <c r="N122" s="316">
        <v>40857</v>
      </c>
      <c r="O122" s="317">
        <f t="shared" ref="O122:O127" si="18">N122-N121</f>
        <v>-6763</v>
      </c>
      <c r="P122" s="318">
        <f t="shared" ref="P122:P127" si="19">(N122/N121)-1</f>
        <v>-0.14202015959680803</v>
      </c>
    </row>
    <row r="123" spans="1:16" x14ac:dyDescent="0.3">
      <c r="A123" s="20">
        <v>44709</v>
      </c>
      <c r="B123" s="311">
        <v>24743</v>
      </c>
      <c r="C123" s="311">
        <v>17549</v>
      </c>
      <c r="D123" s="311">
        <v>42292</v>
      </c>
      <c r="E123" s="311">
        <v>17</v>
      </c>
      <c r="F123" s="311">
        <v>2</v>
      </c>
      <c r="G123" s="312">
        <v>19</v>
      </c>
      <c r="H123" s="313">
        <v>109</v>
      </c>
      <c r="I123" s="328">
        <v>128</v>
      </c>
      <c r="J123" s="328">
        <v>237</v>
      </c>
      <c r="K123" s="328">
        <v>131</v>
      </c>
      <c r="L123" s="328">
        <v>5</v>
      </c>
      <c r="M123" s="328">
        <v>136</v>
      </c>
      <c r="N123" s="328">
        <v>42684</v>
      </c>
      <c r="O123" s="329">
        <f t="shared" si="18"/>
        <v>1827</v>
      </c>
      <c r="P123" s="330">
        <f t="shared" si="19"/>
        <v>4.4716939569718672E-2</v>
      </c>
    </row>
    <row r="124" spans="1:16" x14ac:dyDescent="0.3">
      <c r="A124" s="314">
        <v>44716</v>
      </c>
      <c r="B124" s="311">
        <v>25264</v>
      </c>
      <c r="C124" s="311">
        <v>16880</v>
      </c>
      <c r="D124" s="311">
        <v>42144</v>
      </c>
      <c r="E124" s="311">
        <v>8</v>
      </c>
      <c r="F124" s="311">
        <v>2</v>
      </c>
      <c r="G124" s="312">
        <v>10</v>
      </c>
      <c r="H124" s="313">
        <v>102</v>
      </c>
      <c r="I124" s="328">
        <v>149</v>
      </c>
      <c r="J124" s="328">
        <v>251</v>
      </c>
      <c r="K124" s="328">
        <v>121</v>
      </c>
      <c r="L124" s="328">
        <v>2</v>
      </c>
      <c r="M124" s="328">
        <v>123</v>
      </c>
      <c r="N124" s="328">
        <v>42528</v>
      </c>
      <c r="O124" s="329">
        <f t="shared" si="18"/>
        <v>-156</v>
      </c>
      <c r="P124" s="330">
        <f t="shared" si="19"/>
        <v>-3.6547652516165652E-3</v>
      </c>
    </row>
    <row r="125" spans="1:16" x14ac:dyDescent="0.3">
      <c r="A125" s="314">
        <v>44723</v>
      </c>
      <c r="B125" s="311">
        <v>29068</v>
      </c>
      <c r="C125" s="311">
        <v>17157</v>
      </c>
      <c r="D125" s="311">
        <v>46225</v>
      </c>
      <c r="E125" s="311">
        <v>15</v>
      </c>
      <c r="F125" s="311">
        <v>0</v>
      </c>
      <c r="G125" s="312">
        <v>15</v>
      </c>
      <c r="H125" s="313">
        <v>102</v>
      </c>
      <c r="I125" s="328">
        <v>122</v>
      </c>
      <c r="J125" s="328">
        <v>224</v>
      </c>
      <c r="K125" s="328">
        <v>92</v>
      </c>
      <c r="L125" s="328">
        <v>7</v>
      </c>
      <c r="M125" s="328">
        <v>99</v>
      </c>
      <c r="N125" s="328">
        <v>46563</v>
      </c>
      <c r="O125" s="329">
        <f t="shared" si="18"/>
        <v>4035</v>
      </c>
      <c r="P125" s="330">
        <f t="shared" si="19"/>
        <v>9.4878668171557656E-2</v>
      </c>
    </row>
    <row r="126" spans="1:16" x14ac:dyDescent="0.3">
      <c r="A126" s="314">
        <v>44730</v>
      </c>
      <c r="B126" s="311">
        <v>28571</v>
      </c>
      <c r="C126" s="311">
        <v>16431</v>
      </c>
      <c r="D126" s="311">
        <v>45002</v>
      </c>
      <c r="E126" s="311">
        <v>19</v>
      </c>
      <c r="F126" s="311">
        <v>7</v>
      </c>
      <c r="G126" s="312">
        <v>26</v>
      </c>
      <c r="H126" s="313">
        <v>111</v>
      </c>
      <c r="I126" s="328">
        <v>124</v>
      </c>
      <c r="J126" s="328">
        <v>235</v>
      </c>
      <c r="K126" s="328">
        <v>193</v>
      </c>
      <c r="L126" s="328">
        <v>2</v>
      </c>
      <c r="M126" s="328">
        <v>195</v>
      </c>
      <c r="N126" s="328">
        <v>45458</v>
      </c>
      <c r="O126" s="329">
        <f t="shared" si="18"/>
        <v>-1105</v>
      </c>
      <c r="P126" s="330">
        <f t="shared" si="19"/>
        <v>-2.3731288791529748E-2</v>
      </c>
    </row>
    <row r="127" spans="1:16" x14ac:dyDescent="0.3">
      <c r="A127" s="314">
        <v>44737</v>
      </c>
      <c r="B127" s="311">
        <v>26571</v>
      </c>
      <c r="C127" s="311">
        <v>15947</v>
      </c>
      <c r="D127" s="311">
        <v>42518</v>
      </c>
      <c r="E127" s="311">
        <v>17</v>
      </c>
      <c r="F127" s="311">
        <v>0</v>
      </c>
      <c r="G127" s="312">
        <v>17</v>
      </c>
      <c r="H127" s="313">
        <v>95</v>
      </c>
      <c r="I127" s="328">
        <v>115</v>
      </c>
      <c r="J127" s="328">
        <v>210</v>
      </c>
      <c r="K127" s="328">
        <v>146</v>
      </c>
      <c r="L127" s="328">
        <v>11</v>
      </c>
      <c r="M127" s="328">
        <v>157</v>
      </c>
      <c r="N127" s="328">
        <v>42902</v>
      </c>
      <c r="O127" s="329">
        <f t="shared" si="18"/>
        <v>-2556</v>
      </c>
      <c r="P127" s="330">
        <f t="shared" si="19"/>
        <v>-5.6227726692771318E-2</v>
      </c>
    </row>
    <row r="128" spans="1:16" x14ac:dyDescent="0.3">
      <c r="A128" s="314">
        <v>44744</v>
      </c>
      <c r="B128" s="311">
        <v>28769</v>
      </c>
      <c r="C128" s="311">
        <v>16340</v>
      </c>
      <c r="D128" s="311">
        <v>45109</v>
      </c>
      <c r="E128" s="311">
        <v>11</v>
      </c>
      <c r="F128" s="311">
        <v>4</v>
      </c>
      <c r="G128" s="312">
        <v>15</v>
      </c>
      <c r="H128" s="313">
        <v>108</v>
      </c>
      <c r="I128" s="328">
        <v>113</v>
      </c>
      <c r="J128" s="328">
        <v>221</v>
      </c>
      <c r="K128" s="328">
        <v>668</v>
      </c>
      <c r="L128" s="328">
        <v>7</v>
      </c>
      <c r="M128" s="328">
        <v>675</v>
      </c>
      <c r="N128" s="328">
        <v>46020</v>
      </c>
      <c r="O128" s="329">
        <f t="shared" ref="O128:O133" si="20">N128-N127</f>
        <v>3118</v>
      </c>
      <c r="P128" s="330">
        <f t="shared" ref="P128:P133" si="21">(N128/N127)-1</f>
        <v>7.2677264463195224E-2</v>
      </c>
    </row>
    <row r="129" spans="1:16" x14ac:dyDescent="0.3">
      <c r="A129" s="314">
        <v>44751</v>
      </c>
      <c r="B129" s="311">
        <v>27608</v>
      </c>
      <c r="C129" s="311">
        <v>13745</v>
      </c>
      <c r="D129" s="311">
        <v>41353</v>
      </c>
      <c r="E129" s="311">
        <v>13</v>
      </c>
      <c r="F129" s="311">
        <v>0</v>
      </c>
      <c r="G129" s="312">
        <v>13</v>
      </c>
      <c r="H129" s="313">
        <v>62</v>
      </c>
      <c r="I129" s="328">
        <v>89</v>
      </c>
      <c r="J129" s="328">
        <v>151</v>
      </c>
      <c r="K129" s="328">
        <v>156</v>
      </c>
      <c r="L129" s="328">
        <v>4</v>
      </c>
      <c r="M129" s="328">
        <v>160</v>
      </c>
      <c r="N129" s="328">
        <v>41677</v>
      </c>
      <c r="O129" s="329">
        <f t="shared" si="20"/>
        <v>-4343</v>
      </c>
      <c r="P129" s="330">
        <f t="shared" si="21"/>
        <v>-9.4372012168622343E-2</v>
      </c>
    </row>
    <row r="130" spans="1:16" x14ac:dyDescent="0.3">
      <c r="A130" s="33">
        <v>44758</v>
      </c>
      <c r="B130" s="23">
        <v>29213</v>
      </c>
      <c r="C130" s="23">
        <v>15115</v>
      </c>
      <c r="D130" s="23">
        <v>44328</v>
      </c>
      <c r="E130" s="23">
        <v>6</v>
      </c>
      <c r="F130" s="23">
        <v>1</v>
      </c>
      <c r="G130" s="115">
        <v>7</v>
      </c>
      <c r="H130" s="75">
        <v>94</v>
      </c>
      <c r="I130" s="170">
        <v>66</v>
      </c>
      <c r="J130" s="170">
        <v>160</v>
      </c>
      <c r="K130" s="170">
        <v>158</v>
      </c>
      <c r="L130" s="170">
        <v>6</v>
      </c>
      <c r="M130" s="170">
        <v>164</v>
      </c>
      <c r="N130" s="170">
        <v>44659</v>
      </c>
      <c r="O130" s="335">
        <f t="shared" si="20"/>
        <v>2982</v>
      </c>
      <c r="P130" s="336">
        <f t="shared" si="21"/>
        <v>7.1550255536626972E-2</v>
      </c>
    </row>
    <row r="131" spans="1:16" x14ac:dyDescent="0.3">
      <c r="A131" s="314">
        <v>44765</v>
      </c>
      <c r="B131" s="337">
        <v>26409.3</v>
      </c>
      <c r="C131" s="337">
        <v>14682</v>
      </c>
      <c r="D131" s="337">
        <v>41091.300000000003</v>
      </c>
      <c r="E131" s="337">
        <v>10</v>
      </c>
      <c r="F131" s="337">
        <v>1</v>
      </c>
      <c r="G131" s="338">
        <v>11</v>
      </c>
      <c r="H131" s="339">
        <v>108</v>
      </c>
      <c r="I131" s="340">
        <v>88</v>
      </c>
      <c r="J131" s="340">
        <v>196</v>
      </c>
      <c r="K131" s="340">
        <v>159</v>
      </c>
      <c r="L131" s="340">
        <v>10</v>
      </c>
      <c r="M131" s="340">
        <v>169</v>
      </c>
      <c r="N131" s="340">
        <v>41467.300000000003</v>
      </c>
      <c r="O131" s="341">
        <f t="shared" si="20"/>
        <v>-3191.6999999999971</v>
      </c>
      <c r="P131" s="342">
        <f t="shared" si="21"/>
        <v>-7.1468237085469788E-2</v>
      </c>
    </row>
    <row r="132" spans="1:16" x14ac:dyDescent="0.3">
      <c r="A132" s="33">
        <v>44772</v>
      </c>
      <c r="B132" s="21">
        <v>25548</v>
      </c>
      <c r="C132" s="21">
        <v>15054</v>
      </c>
      <c r="D132" s="21">
        <v>40602</v>
      </c>
      <c r="E132" s="21">
        <v>13</v>
      </c>
      <c r="F132" s="21">
        <v>1</v>
      </c>
      <c r="G132" s="114">
        <v>14</v>
      </c>
      <c r="H132" s="74">
        <v>76</v>
      </c>
      <c r="I132" s="168">
        <v>115</v>
      </c>
      <c r="J132" s="168">
        <v>191</v>
      </c>
      <c r="K132" s="168">
        <v>102</v>
      </c>
      <c r="L132" s="168">
        <v>5</v>
      </c>
      <c r="M132" s="168">
        <v>107</v>
      </c>
      <c r="N132" s="168">
        <v>40914</v>
      </c>
      <c r="O132" s="173">
        <f t="shared" si="20"/>
        <v>-553.30000000000291</v>
      </c>
      <c r="P132" s="192">
        <f t="shared" si="21"/>
        <v>-1.3343043795954967E-2</v>
      </c>
    </row>
    <row r="133" spans="1:16" x14ac:dyDescent="0.3">
      <c r="A133" s="33">
        <v>44779</v>
      </c>
      <c r="B133" s="353">
        <v>29417</v>
      </c>
      <c r="C133" s="353">
        <v>14659</v>
      </c>
      <c r="D133" s="353">
        <v>44076</v>
      </c>
      <c r="E133" s="353">
        <v>13</v>
      </c>
      <c r="F133" s="353">
        <v>0</v>
      </c>
      <c r="G133" s="354">
        <v>13</v>
      </c>
      <c r="H133" s="355">
        <v>73</v>
      </c>
      <c r="I133" s="356">
        <v>104</v>
      </c>
      <c r="J133" s="356">
        <v>177</v>
      </c>
      <c r="K133" s="356">
        <v>63</v>
      </c>
      <c r="L133" s="356">
        <v>4</v>
      </c>
      <c r="M133" s="356">
        <v>67</v>
      </c>
      <c r="N133" s="356">
        <v>44333</v>
      </c>
      <c r="O133" s="357">
        <f t="shared" si="20"/>
        <v>3419</v>
      </c>
      <c r="P133" s="358">
        <f t="shared" si="21"/>
        <v>8.3565527692232466E-2</v>
      </c>
    </row>
    <row r="134" spans="1:16" x14ac:dyDescent="0.3">
      <c r="A134" s="314">
        <v>44786</v>
      </c>
      <c r="B134" s="371">
        <v>26565</v>
      </c>
      <c r="C134" s="371">
        <v>13906</v>
      </c>
      <c r="D134" s="371">
        <v>40471</v>
      </c>
      <c r="E134" s="371">
        <v>14</v>
      </c>
      <c r="F134" s="371">
        <v>0</v>
      </c>
      <c r="G134" s="372">
        <v>14</v>
      </c>
      <c r="H134" s="373">
        <v>85</v>
      </c>
      <c r="I134" s="374">
        <v>100</v>
      </c>
      <c r="J134" s="374">
        <v>185</v>
      </c>
      <c r="K134" s="374">
        <v>115</v>
      </c>
      <c r="L134" s="374">
        <v>5</v>
      </c>
      <c r="M134" s="374">
        <v>120</v>
      </c>
      <c r="N134" s="374">
        <v>40790</v>
      </c>
      <c r="O134" s="375">
        <f t="shared" ref="O134:O139" si="22">N134-N133</f>
        <v>-3543</v>
      </c>
      <c r="P134" s="376">
        <f t="shared" ref="P134:P139" si="23">(N134/N133)-1</f>
        <v>-7.9917894119504673E-2</v>
      </c>
    </row>
    <row r="135" spans="1:16" x14ac:dyDescent="0.3">
      <c r="A135" s="33">
        <v>44793</v>
      </c>
      <c r="B135" s="21">
        <v>23325</v>
      </c>
      <c r="C135" s="21">
        <v>14614</v>
      </c>
      <c r="D135" s="21">
        <v>37939</v>
      </c>
      <c r="E135" s="21">
        <v>7</v>
      </c>
      <c r="F135" s="21">
        <v>0</v>
      </c>
      <c r="G135" s="114">
        <v>7</v>
      </c>
      <c r="H135" s="74">
        <v>70</v>
      </c>
      <c r="I135" s="168">
        <v>89</v>
      </c>
      <c r="J135" s="168">
        <v>159</v>
      </c>
      <c r="K135" s="168">
        <v>157</v>
      </c>
      <c r="L135" s="168">
        <v>6</v>
      </c>
      <c r="M135" s="168">
        <v>163</v>
      </c>
      <c r="N135" s="168">
        <v>38268</v>
      </c>
      <c r="O135" s="173">
        <f t="shared" si="22"/>
        <v>-2522</v>
      </c>
      <c r="P135" s="192">
        <f t="shared" si="23"/>
        <v>-6.1828879627359612E-2</v>
      </c>
    </row>
    <row r="136" spans="1:16" x14ac:dyDescent="0.3">
      <c r="A136" s="33">
        <v>44800</v>
      </c>
      <c r="B136" s="371">
        <v>22026</v>
      </c>
      <c r="C136" s="371">
        <v>14900</v>
      </c>
      <c r="D136" s="371">
        <v>36926</v>
      </c>
      <c r="E136" s="371">
        <v>17</v>
      </c>
      <c r="F136" s="371">
        <v>2</v>
      </c>
      <c r="G136" s="372">
        <v>19</v>
      </c>
      <c r="H136" s="373">
        <v>69</v>
      </c>
      <c r="I136" s="374">
        <v>123</v>
      </c>
      <c r="J136" s="374">
        <v>192</v>
      </c>
      <c r="K136" s="374">
        <v>68</v>
      </c>
      <c r="L136" s="374">
        <v>12</v>
      </c>
      <c r="M136" s="374">
        <v>80</v>
      </c>
      <c r="N136" s="374">
        <v>37217</v>
      </c>
      <c r="O136" s="375">
        <f t="shared" si="22"/>
        <v>-1051</v>
      </c>
      <c r="P136" s="376">
        <f t="shared" si="23"/>
        <v>-2.7464199853663662E-2</v>
      </c>
    </row>
    <row r="137" spans="1:16" x14ac:dyDescent="0.3">
      <c r="A137" s="33">
        <v>44807</v>
      </c>
      <c r="B137" s="23">
        <v>22402</v>
      </c>
      <c r="C137" s="23">
        <v>14700</v>
      </c>
      <c r="D137" s="23">
        <v>37102</v>
      </c>
      <c r="E137" s="23">
        <v>17</v>
      </c>
      <c r="F137" s="23">
        <v>3</v>
      </c>
      <c r="G137" s="115">
        <v>20</v>
      </c>
      <c r="H137" s="75">
        <v>67</v>
      </c>
      <c r="I137" s="170">
        <v>91</v>
      </c>
      <c r="J137" s="170">
        <v>158</v>
      </c>
      <c r="K137" s="170">
        <v>80</v>
      </c>
      <c r="L137" s="170">
        <v>1</v>
      </c>
      <c r="M137" s="170">
        <v>81</v>
      </c>
      <c r="N137" s="170">
        <v>37361</v>
      </c>
      <c r="O137" s="335">
        <f t="shared" si="22"/>
        <v>144</v>
      </c>
      <c r="P137" s="336">
        <f t="shared" si="23"/>
        <v>3.8691995593411743E-3</v>
      </c>
    </row>
    <row r="138" spans="1:16" x14ac:dyDescent="0.3">
      <c r="A138" s="33">
        <v>44814</v>
      </c>
      <c r="B138" s="390">
        <v>19685</v>
      </c>
      <c r="C138" s="390">
        <v>14310</v>
      </c>
      <c r="D138" s="390">
        <v>33995</v>
      </c>
      <c r="E138" s="390">
        <v>10</v>
      </c>
      <c r="F138" s="390">
        <v>0</v>
      </c>
      <c r="G138" s="391">
        <v>10</v>
      </c>
      <c r="H138" s="392">
        <v>57</v>
      </c>
      <c r="I138" s="393">
        <v>53</v>
      </c>
      <c r="J138" s="393">
        <v>110</v>
      </c>
      <c r="K138" s="393">
        <v>52</v>
      </c>
      <c r="L138" s="393">
        <v>2</v>
      </c>
      <c r="M138" s="393">
        <v>54</v>
      </c>
      <c r="N138" s="393">
        <v>34169</v>
      </c>
      <c r="O138" s="394">
        <f t="shared" si="22"/>
        <v>-3192</v>
      </c>
      <c r="P138" s="336">
        <f t="shared" si="23"/>
        <v>-8.5436685313562299E-2</v>
      </c>
    </row>
    <row r="139" spans="1:16" x14ac:dyDescent="0.3">
      <c r="A139" s="33">
        <v>44821</v>
      </c>
      <c r="B139" s="390">
        <v>20817</v>
      </c>
      <c r="C139" s="390">
        <v>14308</v>
      </c>
      <c r="D139" s="390">
        <v>35125</v>
      </c>
      <c r="E139" s="390">
        <v>17</v>
      </c>
      <c r="F139" s="390">
        <v>1</v>
      </c>
      <c r="G139" s="391">
        <v>18</v>
      </c>
      <c r="H139" s="392">
        <v>78</v>
      </c>
      <c r="I139" s="393">
        <v>71</v>
      </c>
      <c r="J139" s="393">
        <v>149</v>
      </c>
      <c r="K139" s="393">
        <v>95</v>
      </c>
      <c r="L139" s="393">
        <v>6</v>
      </c>
      <c r="M139" s="393">
        <v>101</v>
      </c>
      <c r="N139" s="393">
        <v>35393</v>
      </c>
      <c r="O139" s="394">
        <f t="shared" si="22"/>
        <v>1224</v>
      </c>
      <c r="P139" s="403">
        <f t="shared" si="23"/>
        <v>3.5821943867248018E-2</v>
      </c>
    </row>
    <row r="140" spans="1:16" x14ac:dyDescent="0.3">
      <c r="A140" s="314">
        <v>44828</v>
      </c>
      <c r="B140" s="390">
        <v>20242</v>
      </c>
      <c r="C140" s="390">
        <v>14644</v>
      </c>
      <c r="D140" s="390">
        <v>34886</v>
      </c>
      <c r="E140" s="390">
        <v>11</v>
      </c>
      <c r="F140" s="390">
        <v>0</v>
      </c>
      <c r="G140" s="391">
        <v>11</v>
      </c>
      <c r="H140" s="392">
        <v>55</v>
      </c>
      <c r="I140" s="393">
        <v>38</v>
      </c>
      <c r="J140" s="393">
        <v>93</v>
      </c>
      <c r="K140" s="393">
        <v>40</v>
      </c>
      <c r="L140" s="393">
        <v>2</v>
      </c>
      <c r="M140" s="393">
        <v>42</v>
      </c>
      <c r="N140" s="393">
        <v>35032</v>
      </c>
      <c r="O140" s="394">
        <f t="shared" ref="O140:O145" si="24">N140-N139</f>
        <v>-361</v>
      </c>
      <c r="P140" s="403">
        <f t="shared" ref="P140:P145" si="25">(N140/N139)-1</f>
        <v>-1.0199757014098809E-2</v>
      </c>
    </row>
    <row r="141" spans="1:16" x14ac:dyDescent="0.3">
      <c r="A141" s="33">
        <v>44835</v>
      </c>
      <c r="B141" s="390">
        <v>20331</v>
      </c>
      <c r="C141" s="390">
        <v>15824</v>
      </c>
      <c r="D141" s="390">
        <v>36155</v>
      </c>
      <c r="E141" s="390">
        <v>13</v>
      </c>
      <c r="F141" s="390">
        <v>2</v>
      </c>
      <c r="G141" s="391">
        <v>15</v>
      </c>
      <c r="H141" s="392">
        <v>55</v>
      </c>
      <c r="I141" s="393">
        <v>59</v>
      </c>
      <c r="J141" s="393">
        <v>114</v>
      </c>
      <c r="K141" s="393">
        <v>49</v>
      </c>
      <c r="L141" s="393">
        <v>3</v>
      </c>
      <c r="M141" s="393">
        <v>52</v>
      </c>
      <c r="N141" s="393">
        <v>36336</v>
      </c>
      <c r="O141" s="394">
        <f t="shared" si="24"/>
        <v>1304</v>
      </c>
      <c r="P141" s="403">
        <f t="shared" si="25"/>
        <v>3.7223110299155149E-2</v>
      </c>
    </row>
    <row r="142" spans="1:16" x14ac:dyDescent="0.3">
      <c r="A142" s="33">
        <v>44842</v>
      </c>
      <c r="B142" s="21">
        <v>25289</v>
      </c>
      <c r="C142" s="21">
        <v>15835</v>
      </c>
      <c r="D142" s="21">
        <v>41124</v>
      </c>
      <c r="E142" s="21">
        <v>19</v>
      </c>
      <c r="F142" s="21">
        <v>0</v>
      </c>
      <c r="G142" s="114">
        <v>19</v>
      </c>
      <c r="H142" s="74">
        <v>67</v>
      </c>
      <c r="I142" s="168">
        <v>67</v>
      </c>
      <c r="J142" s="168">
        <v>134</v>
      </c>
      <c r="K142" s="168">
        <v>53</v>
      </c>
      <c r="L142" s="168">
        <v>0</v>
      </c>
      <c r="M142" s="168">
        <v>53</v>
      </c>
      <c r="N142" s="168">
        <v>41330</v>
      </c>
      <c r="O142" s="173">
        <f t="shared" si="24"/>
        <v>4994</v>
      </c>
      <c r="P142" s="192">
        <f t="shared" si="25"/>
        <v>0.13743945398502855</v>
      </c>
    </row>
    <row r="143" spans="1:16" x14ac:dyDescent="0.3">
      <c r="A143" s="314">
        <v>44849</v>
      </c>
      <c r="B143" s="410">
        <v>22248</v>
      </c>
      <c r="C143" s="410">
        <v>16006</v>
      </c>
      <c r="D143" s="410">
        <v>38254</v>
      </c>
      <c r="E143" s="410">
        <v>31</v>
      </c>
      <c r="F143" s="410">
        <v>0</v>
      </c>
      <c r="G143" s="411">
        <v>31</v>
      </c>
      <c r="H143" s="412">
        <v>61</v>
      </c>
      <c r="I143" s="413">
        <v>41</v>
      </c>
      <c r="J143" s="413">
        <v>102</v>
      </c>
      <c r="K143" s="413">
        <v>41</v>
      </c>
      <c r="L143" s="413">
        <v>2</v>
      </c>
      <c r="M143" s="413">
        <v>43</v>
      </c>
      <c r="N143" s="413">
        <v>38430</v>
      </c>
      <c r="O143" s="414">
        <f t="shared" si="24"/>
        <v>-2900</v>
      </c>
      <c r="P143" s="415">
        <f t="shared" si="25"/>
        <v>-7.0166948947495755E-2</v>
      </c>
    </row>
    <row r="144" spans="1:16" x14ac:dyDescent="0.3">
      <c r="A144" s="314">
        <v>44856</v>
      </c>
      <c r="B144" s="21">
        <v>22797</v>
      </c>
      <c r="C144" s="21">
        <v>15841</v>
      </c>
      <c r="D144" s="21">
        <v>38638</v>
      </c>
      <c r="E144" s="21">
        <v>25</v>
      </c>
      <c r="F144" s="21">
        <v>1</v>
      </c>
      <c r="G144" s="114">
        <v>26</v>
      </c>
      <c r="H144" s="74">
        <v>37</v>
      </c>
      <c r="I144" s="168">
        <v>41</v>
      </c>
      <c r="J144" s="168">
        <v>78</v>
      </c>
      <c r="K144" s="168">
        <v>54</v>
      </c>
      <c r="L144" s="168">
        <v>3</v>
      </c>
      <c r="M144" s="168">
        <v>57</v>
      </c>
      <c r="N144" s="168">
        <v>38799</v>
      </c>
      <c r="O144" s="173">
        <f t="shared" si="24"/>
        <v>369</v>
      </c>
      <c r="P144" s="192">
        <f t="shared" si="25"/>
        <v>9.6018735362997099E-3</v>
      </c>
    </row>
    <row r="145" spans="1:16" x14ac:dyDescent="0.3">
      <c r="A145" s="33">
        <v>44863</v>
      </c>
      <c r="B145" s="426">
        <v>23289</v>
      </c>
      <c r="C145" s="426">
        <v>17327</v>
      </c>
      <c r="D145" s="426">
        <v>40616</v>
      </c>
      <c r="E145" s="426">
        <v>27</v>
      </c>
      <c r="F145" s="426">
        <v>0</v>
      </c>
      <c r="G145" s="437">
        <v>27</v>
      </c>
      <c r="H145" s="430">
        <v>51</v>
      </c>
      <c r="I145" s="439">
        <v>37</v>
      </c>
      <c r="J145" s="439">
        <v>88</v>
      </c>
      <c r="K145" s="439">
        <v>55</v>
      </c>
      <c r="L145" s="439">
        <v>6</v>
      </c>
      <c r="M145" s="439">
        <v>61</v>
      </c>
      <c r="N145" s="439">
        <v>40792</v>
      </c>
      <c r="O145" s="173">
        <f t="shared" si="24"/>
        <v>1993</v>
      </c>
      <c r="P145" s="192">
        <f t="shared" si="25"/>
        <v>5.1367303281012466E-2</v>
      </c>
    </row>
    <row r="146" spans="1:16" x14ac:dyDescent="0.3">
      <c r="A146" s="314">
        <v>44870</v>
      </c>
      <c r="B146" s="426">
        <v>26013</v>
      </c>
      <c r="C146" s="426">
        <v>18049</v>
      </c>
      <c r="D146" s="426">
        <v>44062</v>
      </c>
      <c r="E146" s="426">
        <v>9</v>
      </c>
      <c r="F146" s="426">
        <v>1</v>
      </c>
      <c r="G146" s="437">
        <v>10</v>
      </c>
      <c r="H146" s="430">
        <v>43</v>
      </c>
      <c r="I146" s="439">
        <v>35</v>
      </c>
      <c r="J146" s="439">
        <v>78</v>
      </c>
      <c r="K146" s="439">
        <v>52</v>
      </c>
      <c r="L146" s="439">
        <v>3</v>
      </c>
      <c r="M146" s="439">
        <v>55</v>
      </c>
      <c r="N146" s="439">
        <v>44205</v>
      </c>
      <c r="O146" s="440">
        <f>N146-N145</f>
        <v>3413</v>
      </c>
      <c r="P146" s="441">
        <f>(N146/N145)-1</f>
        <v>8.3668366346342449E-2</v>
      </c>
    </row>
    <row r="147" spans="1:16" x14ac:dyDescent="0.3">
      <c r="A147" s="314">
        <v>44877</v>
      </c>
      <c r="B147" s="426">
        <v>24957</v>
      </c>
      <c r="C147" s="426">
        <v>18828</v>
      </c>
      <c r="D147" s="426">
        <v>43785</v>
      </c>
      <c r="E147" s="426">
        <v>12</v>
      </c>
      <c r="F147" s="426">
        <v>0</v>
      </c>
      <c r="G147" s="437">
        <v>12</v>
      </c>
      <c r="H147" s="430">
        <v>49</v>
      </c>
      <c r="I147" s="439">
        <v>50</v>
      </c>
      <c r="J147" s="439">
        <v>99</v>
      </c>
      <c r="K147" s="439">
        <v>61</v>
      </c>
      <c r="L147" s="439">
        <v>1</v>
      </c>
      <c r="M147" s="439">
        <v>62</v>
      </c>
      <c r="N147" s="439">
        <v>43958</v>
      </c>
      <c r="O147" s="440">
        <f>N147-N146</f>
        <v>-247</v>
      </c>
      <c r="P147" s="441">
        <f>(N147/N146)-1</f>
        <v>-5.5876032123063357E-3</v>
      </c>
    </row>
    <row r="148" spans="1:16" x14ac:dyDescent="0.3">
      <c r="A148" s="33">
        <v>44884</v>
      </c>
      <c r="B148" s="446">
        <v>29328</v>
      </c>
      <c r="C148" s="446">
        <v>18963</v>
      </c>
      <c r="D148" s="446">
        <v>48291</v>
      </c>
      <c r="E148" s="446">
        <v>7</v>
      </c>
      <c r="F148" s="446">
        <v>3</v>
      </c>
      <c r="G148" s="456">
        <v>10</v>
      </c>
      <c r="H148" s="448">
        <v>0</v>
      </c>
      <c r="I148" s="458">
        <v>19</v>
      </c>
      <c r="J148" s="458">
        <v>19</v>
      </c>
      <c r="K148" s="458">
        <v>47</v>
      </c>
      <c r="L148" s="458">
        <v>1</v>
      </c>
      <c r="M148" s="458">
        <v>48</v>
      </c>
      <c r="N148" s="458">
        <v>48368</v>
      </c>
      <c r="O148" s="459">
        <f t="shared" ref="O148:O149" si="26">N148-N147</f>
        <v>4410</v>
      </c>
      <c r="P148" s="460">
        <f t="shared" ref="P148:P149" si="27">(N148/N147)-1</f>
        <v>0.10032303562491474</v>
      </c>
    </row>
    <row r="149" spans="1:16" x14ac:dyDescent="0.3">
      <c r="A149" s="314">
        <v>44891</v>
      </c>
      <c r="B149" s="446">
        <v>19464</v>
      </c>
      <c r="C149" s="446">
        <v>17559</v>
      </c>
      <c r="D149" s="446">
        <v>37023</v>
      </c>
      <c r="E149" s="446">
        <v>6</v>
      </c>
      <c r="F149" s="446">
        <v>0</v>
      </c>
      <c r="G149" s="456">
        <v>6</v>
      </c>
      <c r="H149" s="448">
        <v>17</v>
      </c>
      <c r="I149" s="458">
        <v>73</v>
      </c>
      <c r="J149" s="458">
        <v>90</v>
      </c>
      <c r="K149" s="458">
        <v>19</v>
      </c>
      <c r="L149" s="458">
        <v>2</v>
      </c>
      <c r="M149" s="458">
        <v>21</v>
      </c>
      <c r="N149" s="458">
        <v>37140</v>
      </c>
      <c r="O149" s="459">
        <f t="shared" si="26"/>
        <v>-11228</v>
      </c>
      <c r="P149" s="460">
        <f t="shared" si="27"/>
        <v>-0.23213695004961954</v>
      </c>
    </row>
    <row r="150" spans="1:16" x14ac:dyDescent="0.3">
      <c r="A150" s="314">
        <v>44898</v>
      </c>
      <c r="B150" s="21">
        <v>31949</v>
      </c>
      <c r="C150" s="21">
        <v>20603</v>
      </c>
      <c r="D150" s="21">
        <v>52552</v>
      </c>
      <c r="E150" s="21">
        <v>2</v>
      </c>
      <c r="F150" s="21">
        <v>0</v>
      </c>
      <c r="G150" s="114">
        <v>2</v>
      </c>
      <c r="H150" s="74">
        <v>44</v>
      </c>
      <c r="I150" s="168">
        <v>21</v>
      </c>
      <c r="J150" s="168">
        <v>65</v>
      </c>
      <c r="K150" s="168">
        <v>28</v>
      </c>
      <c r="L150" s="168">
        <v>0</v>
      </c>
      <c r="M150" s="168">
        <v>28</v>
      </c>
      <c r="N150" s="168">
        <v>52647</v>
      </c>
      <c r="O150" s="173">
        <f t="shared" ref="O150:O155" si="28">N150-N149</f>
        <v>15507</v>
      </c>
      <c r="P150" s="192">
        <f t="shared" ref="P150:P155" si="29">(N150/N149)-1</f>
        <v>0.41752827140549265</v>
      </c>
    </row>
    <row r="151" spans="1:16" x14ac:dyDescent="0.3">
      <c r="A151" s="33">
        <v>44905</v>
      </c>
      <c r="B151" s="461">
        <v>28397</v>
      </c>
      <c r="C151" s="461">
        <v>19217</v>
      </c>
      <c r="D151" s="461">
        <v>47614</v>
      </c>
      <c r="E151" s="461">
        <v>9</v>
      </c>
      <c r="F151" s="461">
        <v>0</v>
      </c>
      <c r="G151" s="462">
        <v>9</v>
      </c>
      <c r="H151" s="463">
        <v>57</v>
      </c>
      <c r="I151" s="464">
        <v>25</v>
      </c>
      <c r="J151" s="464">
        <v>82</v>
      </c>
      <c r="K151" s="464">
        <v>64</v>
      </c>
      <c r="L151" s="464">
        <v>3</v>
      </c>
      <c r="M151" s="464">
        <v>67</v>
      </c>
      <c r="N151" s="464">
        <v>47772</v>
      </c>
      <c r="O151" s="465">
        <f t="shared" si="28"/>
        <v>-4875</v>
      </c>
      <c r="P151" s="466">
        <f t="shared" si="29"/>
        <v>-9.2597868824434437E-2</v>
      </c>
    </row>
    <row r="152" spans="1:16" x14ac:dyDescent="0.3">
      <c r="A152" s="33">
        <v>44912</v>
      </c>
      <c r="B152" s="21">
        <v>26313</v>
      </c>
      <c r="C152" s="21">
        <v>19070</v>
      </c>
      <c r="D152" s="21">
        <v>45383</v>
      </c>
      <c r="E152" s="21">
        <v>9</v>
      </c>
      <c r="F152" s="21">
        <v>0</v>
      </c>
      <c r="G152" s="114">
        <v>9</v>
      </c>
      <c r="H152" s="74">
        <v>38</v>
      </c>
      <c r="I152" s="168">
        <v>42</v>
      </c>
      <c r="J152" s="168">
        <v>80</v>
      </c>
      <c r="K152" s="168">
        <v>25</v>
      </c>
      <c r="L152" s="168">
        <v>1</v>
      </c>
      <c r="M152" s="168">
        <v>26</v>
      </c>
      <c r="N152" s="168">
        <v>45498</v>
      </c>
      <c r="O152" s="173">
        <f t="shared" si="28"/>
        <v>-2274</v>
      </c>
      <c r="P152" s="192">
        <f t="shared" si="29"/>
        <v>-4.7601105249937214E-2</v>
      </c>
    </row>
    <row r="153" spans="1:16" x14ac:dyDescent="0.3">
      <c r="A153" s="314">
        <v>44919</v>
      </c>
      <c r="B153" s="477">
        <v>22687</v>
      </c>
      <c r="C153" s="477">
        <v>19282</v>
      </c>
      <c r="D153" s="477">
        <v>41969</v>
      </c>
      <c r="E153" s="477">
        <v>9</v>
      </c>
      <c r="F153" s="477">
        <v>2</v>
      </c>
      <c r="G153" s="478">
        <v>11</v>
      </c>
      <c r="H153" s="479">
        <v>38</v>
      </c>
      <c r="I153" s="480">
        <v>44</v>
      </c>
      <c r="J153" s="480">
        <v>82</v>
      </c>
      <c r="K153" s="480">
        <v>36</v>
      </c>
      <c r="L153" s="480">
        <v>0</v>
      </c>
      <c r="M153" s="480">
        <v>36</v>
      </c>
      <c r="N153" s="480">
        <v>42098</v>
      </c>
      <c r="O153" s="481">
        <f t="shared" si="28"/>
        <v>-3400</v>
      </c>
      <c r="P153" s="482">
        <f t="shared" si="29"/>
        <v>-7.4728559497120761E-2</v>
      </c>
    </row>
    <row r="154" spans="1:16" x14ac:dyDescent="0.3">
      <c r="A154" s="314">
        <v>44926</v>
      </c>
      <c r="B154" s="21">
        <v>23711</v>
      </c>
      <c r="C154" s="21">
        <v>19215</v>
      </c>
      <c r="D154" s="21">
        <v>42926</v>
      </c>
      <c r="E154" s="21">
        <v>5</v>
      </c>
      <c r="F154" s="21">
        <v>0</v>
      </c>
      <c r="G154" s="114">
        <v>5</v>
      </c>
      <c r="H154" s="74">
        <v>75</v>
      </c>
      <c r="I154" s="168">
        <v>19</v>
      </c>
      <c r="J154" s="168">
        <v>94</v>
      </c>
      <c r="K154" s="168">
        <v>28</v>
      </c>
      <c r="L154" s="168">
        <v>1</v>
      </c>
      <c r="M154" s="168">
        <v>29</v>
      </c>
      <c r="N154" s="168">
        <v>43054</v>
      </c>
      <c r="O154" s="173">
        <f t="shared" si="28"/>
        <v>956</v>
      </c>
      <c r="P154" s="192">
        <f t="shared" si="29"/>
        <v>2.2708917288232211E-2</v>
      </c>
    </row>
    <row r="155" spans="1:16" x14ac:dyDescent="0.3">
      <c r="A155" s="314">
        <v>44933</v>
      </c>
      <c r="B155" s="493">
        <v>43239</v>
      </c>
      <c r="C155" s="493">
        <v>17323</v>
      </c>
      <c r="D155" s="493">
        <v>60562</v>
      </c>
      <c r="E155" s="493">
        <v>16</v>
      </c>
      <c r="F155" s="493">
        <v>0</v>
      </c>
      <c r="G155" s="494">
        <v>16</v>
      </c>
      <c r="H155" s="495">
        <v>40</v>
      </c>
      <c r="I155" s="496">
        <v>23</v>
      </c>
      <c r="J155" s="496">
        <v>63</v>
      </c>
      <c r="K155" s="496">
        <v>21</v>
      </c>
      <c r="L155" s="496">
        <v>1</v>
      </c>
      <c r="M155" s="496">
        <v>22</v>
      </c>
      <c r="N155" s="496">
        <v>60663</v>
      </c>
      <c r="O155" s="497">
        <f t="shared" si="28"/>
        <v>17609</v>
      </c>
      <c r="P155" s="498">
        <f t="shared" si="29"/>
        <v>0.40899800250847762</v>
      </c>
    </row>
    <row r="156" spans="1:16" x14ac:dyDescent="0.3">
      <c r="A156" s="314">
        <v>44940</v>
      </c>
      <c r="B156" s="493">
        <v>48258</v>
      </c>
      <c r="C156" s="493">
        <v>16262</v>
      </c>
      <c r="D156" s="493">
        <v>64520</v>
      </c>
      <c r="E156" s="493">
        <v>8</v>
      </c>
      <c r="F156" s="493">
        <v>0</v>
      </c>
      <c r="G156" s="494">
        <v>8</v>
      </c>
      <c r="H156" s="495">
        <v>53</v>
      </c>
      <c r="I156" s="496">
        <v>50</v>
      </c>
      <c r="J156" s="496">
        <v>103</v>
      </c>
      <c r="K156" s="496">
        <v>30</v>
      </c>
      <c r="L156" s="496">
        <v>1</v>
      </c>
      <c r="M156" s="496">
        <v>31</v>
      </c>
      <c r="N156" s="496">
        <v>64662</v>
      </c>
      <c r="O156" s="497">
        <f t="shared" ref="O156:O161" si="30">N156-N155</f>
        <v>3999</v>
      </c>
      <c r="P156" s="498">
        <f t="shared" ref="P156:P161" si="31">(N156/N155)-1</f>
        <v>6.5921566688096567E-2</v>
      </c>
    </row>
    <row r="157" spans="1:16" x14ac:dyDescent="0.3">
      <c r="A157" s="314">
        <v>44947</v>
      </c>
      <c r="B157" s="21">
        <v>33020</v>
      </c>
      <c r="C157" s="21">
        <v>15644</v>
      </c>
      <c r="D157" s="21">
        <v>48664</v>
      </c>
      <c r="E157" s="21">
        <v>0</v>
      </c>
      <c r="F157" s="21">
        <v>0</v>
      </c>
      <c r="G157" s="114">
        <v>0</v>
      </c>
      <c r="H157" s="74">
        <v>29</v>
      </c>
      <c r="I157" s="168">
        <v>35</v>
      </c>
      <c r="J157" s="168">
        <v>64</v>
      </c>
      <c r="K157" s="168">
        <v>30</v>
      </c>
      <c r="L157" s="168">
        <v>3</v>
      </c>
      <c r="M157" s="168">
        <v>33</v>
      </c>
      <c r="N157" s="168">
        <v>48761</v>
      </c>
      <c r="O157" s="173">
        <f t="shared" si="30"/>
        <v>-15901</v>
      </c>
      <c r="P157" s="192">
        <f t="shared" si="31"/>
        <v>-0.245909498623612</v>
      </c>
    </row>
    <row r="158" spans="1:16" x14ac:dyDescent="0.3">
      <c r="A158" s="314">
        <v>44954</v>
      </c>
      <c r="B158" s="21">
        <v>33167</v>
      </c>
      <c r="C158" s="21">
        <v>13025</v>
      </c>
      <c r="D158" s="21">
        <v>46192</v>
      </c>
      <c r="E158" s="21">
        <v>9</v>
      </c>
      <c r="F158" s="21">
        <v>0</v>
      </c>
      <c r="G158" s="114">
        <v>9</v>
      </c>
      <c r="H158" s="74">
        <v>43</v>
      </c>
      <c r="I158" s="168">
        <v>19</v>
      </c>
      <c r="J158" s="168">
        <v>62</v>
      </c>
      <c r="K158" s="168">
        <v>24</v>
      </c>
      <c r="L158" s="168">
        <v>0</v>
      </c>
      <c r="M158" s="168">
        <v>24</v>
      </c>
      <c r="N158" s="168">
        <v>46287</v>
      </c>
      <c r="O158" s="173">
        <f t="shared" si="30"/>
        <v>-2474</v>
      </c>
      <c r="P158" s="192">
        <f t="shared" si="31"/>
        <v>-5.0737269539180896E-2</v>
      </c>
    </row>
    <row r="159" spans="1:16" x14ac:dyDescent="0.3">
      <c r="A159" s="314">
        <v>44961</v>
      </c>
      <c r="B159" s="514">
        <v>31104</v>
      </c>
      <c r="C159" s="514">
        <v>22039</v>
      </c>
      <c r="D159" s="514">
        <v>53143</v>
      </c>
      <c r="E159" s="514">
        <v>11</v>
      </c>
      <c r="F159" s="514">
        <v>0</v>
      </c>
      <c r="G159" s="515">
        <v>11</v>
      </c>
      <c r="H159" s="516">
        <v>35</v>
      </c>
      <c r="I159" s="517">
        <v>66</v>
      </c>
      <c r="J159" s="517">
        <v>101</v>
      </c>
      <c r="K159" s="517">
        <v>40</v>
      </c>
      <c r="L159" s="517">
        <v>17</v>
      </c>
      <c r="M159" s="517">
        <v>57</v>
      </c>
      <c r="N159" s="517">
        <v>53312</v>
      </c>
      <c r="O159" s="518">
        <f t="shared" si="30"/>
        <v>7025</v>
      </c>
      <c r="P159" s="519">
        <f t="shared" si="31"/>
        <v>0.15177047551148282</v>
      </c>
    </row>
    <row r="160" spans="1:16" x14ac:dyDescent="0.3">
      <c r="A160" s="314">
        <v>44968</v>
      </c>
      <c r="B160" s="21">
        <v>30676</v>
      </c>
      <c r="C160" s="21">
        <v>18012</v>
      </c>
      <c r="D160" s="21">
        <v>48688</v>
      </c>
      <c r="E160" s="21">
        <v>5</v>
      </c>
      <c r="F160" s="21">
        <v>0</v>
      </c>
      <c r="G160" s="114">
        <v>5</v>
      </c>
      <c r="H160" s="74">
        <v>34</v>
      </c>
      <c r="I160" s="168">
        <v>44</v>
      </c>
      <c r="J160" s="168">
        <v>78</v>
      </c>
      <c r="K160" s="168">
        <v>28</v>
      </c>
      <c r="L160" s="168">
        <v>0</v>
      </c>
      <c r="M160" s="168">
        <v>28</v>
      </c>
      <c r="N160" s="168">
        <v>48799</v>
      </c>
      <c r="O160" s="173">
        <f t="shared" si="30"/>
        <v>-4513</v>
      </c>
      <c r="P160" s="192">
        <f t="shared" si="31"/>
        <v>-8.4652611044417791E-2</v>
      </c>
    </row>
    <row r="161" spans="1:16" x14ac:dyDescent="0.3">
      <c r="A161" s="314">
        <v>44975</v>
      </c>
      <c r="B161" s="530">
        <v>26397</v>
      </c>
      <c r="C161" s="530">
        <v>17590</v>
      </c>
      <c r="D161" s="530">
        <v>43987</v>
      </c>
      <c r="E161" s="530">
        <v>5</v>
      </c>
      <c r="F161" s="530">
        <v>0</v>
      </c>
      <c r="G161" s="531">
        <v>5</v>
      </c>
      <c r="H161" s="532">
        <v>48</v>
      </c>
      <c r="I161" s="533">
        <v>38</v>
      </c>
      <c r="J161" s="533">
        <v>86</v>
      </c>
      <c r="K161" s="533">
        <v>28</v>
      </c>
      <c r="L161" s="533">
        <v>1</v>
      </c>
      <c r="M161" s="533">
        <v>29</v>
      </c>
      <c r="N161" s="533">
        <v>44107</v>
      </c>
      <c r="O161" s="534">
        <f t="shared" si="30"/>
        <v>-4692</v>
      </c>
      <c r="P161" s="535">
        <f t="shared" si="31"/>
        <v>-9.6149511260476661E-2</v>
      </c>
    </row>
    <row r="162" spans="1:16" x14ac:dyDescent="0.3">
      <c r="A162" s="314">
        <v>44982</v>
      </c>
      <c r="B162" s="530">
        <v>23428</v>
      </c>
      <c r="C162" s="530">
        <v>17600</v>
      </c>
      <c r="D162" s="530">
        <v>41028</v>
      </c>
      <c r="E162" s="530">
        <v>13</v>
      </c>
      <c r="F162" s="530">
        <v>0</v>
      </c>
      <c r="G162" s="531">
        <v>13</v>
      </c>
      <c r="H162" s="532">
        <v>25</v>
      </c>
      <c r="I162" s="533">
        <v>25</v>
      </c>
      <c r="J162" s="533">
        <v>50</v>
      </c>
      <c r="K162" s="533">
        <v>23</v>
      </c>
      <c r="L162" s="533">
        <v>2</v>
      </c>
      <c r="M162" s="533">
        <v>25</v>
      </c>
      <c r="N162" s="533">
        <v>41116</v>
      </c>
      <c r="O162" s="534">
        <f t="shared" ref="O162:O167" si="32">N162-N161</f>
        <v>-2991</v>
      </c>
      <c r="P162" s="535">
        <f t="shared" ref="P162:P167" si="33">(N162/N161)-1</f>
        <v>-6.7812365384179341E-2</v>
      </c>
    </row>
    <row r="163" spans="1:16" x14ac:dyDescent="0.3">
      <c r="A163" s="314">
        <v>44989</v>
      </c>
      <c r="B163" s="530">
        <v>29973</v>
      </c>
      <c r="C163" s="530">
        <v>21053</v>
      </c>
      <c r="D163" s="530">
        <v>51026</v>
      </c>
      <c r="E163" s="530">
        <v>5</v>
      </c>
      <c r="F163" s="530">
        <v>0</v>
      </c>
      <c r="G163" s="531">
        <v>5</v>
      </c>
      <c r="H163" s="532">
        <v>51</v>
      </c>
      <c r="I163" s="533">
        <v>56</v>
      </c>
      <c r="J163" s="533">
        <v>107</v>
      </c>
      <c r="K163" s="533">
        <v>32</v>
      </c>
      <c r="L163" s="533">
        <v>2</v>
      </c>
      <c r="M163" s="533">
        <v>34</v>
      </c>
      <c r="N163" s="533">
        <v>51172</v>
      </c>
      <c r="O163" s="534">
        <f t="shared" si="32"/>
        <v>10056</v>
      </c>
      <c r="P163" s="535">
        <f t="shared" si="33"/>
        <v>0.24457632065376012</v>
      </c>
    </row>
    <row r="164" spans="1:16" x14ac:dyDescent="0.3">
      <c r="A164" s="314">
        <v>44996</v>
      </c>
      <c r="B164" s="530">
        <v>28074</v>
      </c>
      <c r="C164" s="530">
        <v>20069</v>
      </c>
      <c r="D164" s="530">
        <v>48143</v>
      </c>
      <c r="E164" s="530">
        <v>3</v>
      </c>
      <c r="F164" s="530">
        <v>0</v>
      </c>
      <c r="G164" s="531">
        <v>3</v>
      </c>
      <c r="H164" s="532">
        <v>46</v>
      </c>
      <c r="I164" s="533">
        <v>19</v>
      </c>
      <c r="J164" s="533">
        <v>65</v>
      </c>
      <c r="K164" s="533">
        <v>18</v>
      </c>
      <c r="L164" s="533">
        <v>3</v>
      </c>
      <c r="M164" s="533">
        <v>21</v>
      </c>
      <c r="N164" s="533">
        <v>48232</v>
      </c>
      <c r="O164" s="534">
        <f t="shared" si="32"/>
        <v>-2940</v>
      </c>
      <c r="P164" s="535">
        <f t="shared" si="33"/>
        <v>-5.7453294770577701E-2</v>
      </c>
    </row>
    <row r="165" spans="1:16" x14ac:dyDescent="0.3">
      <c r="A165" s="314">
        <v>45003</v>
      </c>
      <c r="B165" s="530">
        <v>26410</v>
      </c>
      <c r="C165" s="530">
        <v>18822</v>
      </c>
      <c r="D165" s="530">
        <v>45232</v>
      </c>
      <c r="E165" s="530">
        <v>15</v>
      </c>
      <c r="F165" s="530">
        <v>0</v>
      </c>
      <c r="G165" s="531">
        <v>15</v>
      </c>
      <c r="H165" s="532">
        <v>30</v>
      </c>
      <c r="I165" s="533">
        <v>29</v>
      </c>
      <c r="J165" s="533">
        <v>59</v>
      </c>
      <c r="K165" s="533">
        <v>22</v>
      </c>
      <c r="L165" s="533">
        <v>1</v>
      </c>
      <c r="M165" s="533">
        <v>23</v>
      </c>
      <c r="N165" s="533">
        <v>45329</v>
      </c>
      <c r="O165" s="534">
        <f t="shared" si="32"/>
        <v>-2903</v>
      </c>
      <c r="P165" s="535">
        <f t="shared" si="33"/>
        <v>-6.0188256758998193E-2</v>
      </c>
    </row>
    <row r="166" spans="1:16" x14ac:dyDescent="0.3">
      <c r="A166" s="314">
        <v>45010</v>
      </c>
      <c r="B166" s="551">
        <v>26822</v>
      </c>
      <c r="C166" s="551">
        <v>20511</v>
      </c>
      <c r="D166" s="551">
        <v>47333</v>
      </c>
      <c r="E166" s="551">
        <v>9</v>
      </c>
      <c r="F166" s="551">
        <v>0</v>
      </c>
      <c r="G166" s="552">
        <v>9</v>
      </c>
      <c r="H166" s="553">
        <v>31</v>
      </c>
      <c r="I166" s="554">
        <v>22</v>
      </c>
      <c r="J166" s="554">
        <v>53</v>
      </c>
      <c r="K166" s="554">
        <v>15</v>
      </c>
      <c r="L166" s="554">
        <v>0</v>
      </c>
      <c r="M166" s="554">
        <v>15</v>
      </c>
      <c r="N166" s="554">
        <v>47410</v>
      </c>
      <c r="O166" s="555">
        <f t="shared" si="32"/>
        <v>2081</v>
      </c>
      <c r="P166" s="556">
        <f t="shared" si="33"/>
        <v>4.5908800105892489E-2</v>
      </c>
    </row>
    <row r="167" spans="1:16" x14ac:dyDescent="0.3">
      <c r="A167" s="314">
        <v>45017</v>
      </c>
      <c r="B167" s="530">
        <v>22585</v>
      </c>
      <c r="C167" s="530">
        <v>17861</v>
      </c>
      <c r="D167" s="530">
        <v>40446</v>
      </c>
      <c r="E167" s="530">
        <v>6</v>
      </c>
      <c r="F167" s="530">
        <v>0</v>
      </c>
      <c r="G167" s="531">
        <v>6</v>
      </c>
      <c r="H167" s="532">
        <v>24</v>
      </c>
      <c r="I167" s="533">
        <v>19</v>
      </c>
      <c r="J167" s="533">
        <v>43</v>
      </c>
      <c r="K167" s="533">
        <v>24</v>
      </c>
      <c r="L167" s="533">
        <v>1</v>
      </c>
      <c r="M167" s="533">
        <v>25</v>
      </c>
      <c r="N167" s="533">
        <v>40520</v>
      </c>
      <c r="O167" s="534">
        <f t="shared" si="32"/>
        <v>-6890</v>
      </c>
      <c r="P167" s="535">
        <f t="shared" si="33"/>
        <v>-0.14532798987555373</v>
      </c>
    </row>
    <row r="168" spans="1:16" x14ac:dyDescent="0.3">
      <c r="A168" s="314">
        <v>45024</v>
      </c>
      <c r="B168" s="530">
        <v>33704</v>
      </c>
      <c r="C168" s="530">
        <v>17634</v>
      </c>
      <c r="D168" s="530">
        <v>51338</v>
      </c>
      <c r="E168" s="530">
        <v>12</v>
      </c>
      <c r="F168" s="530">
        <v>0</v>
      </c>
      <c r="G168" s="531">
        <v>12</v>
      </c>
      <c r="H168" s="532">
        <v>32</v>
      </c>
      <c r="I168" s="533">
        <v>11</v>
      </c>
      <c r="J168" s="533">
        <v>43</v>
      </c>
      <c r="K168" s="533">
        <v>20</v>
      </c>
      <c r="L168" s="533">
        <v>1</v>
      </c>
      <c r="M168" s="533">
        <v>21</v>
      </c>
      <c r="N168" s="533">
        <v>51414</v>
      </c>
      <c r="O168" s="534">
        <f t="shared" ref="O168:O173" si="34">N168-N167</f>
        <v>10894</v>
      </c>
      <c r="P168" s="535">
        <f t="shared" ref="P168:P173" si="35">(N168/N167)-1</f>
        <v>0.26885488647581446</v>
      </c>
    </row>
    <row r="169" spans="1:16" x14ac:dyDescent="0.3">
      <c r="A169" s="557">
        <v>45031</v>
      </c>
      <c r="B169" s="551">
        <v>26426</v>
      </c>
      <c r="C169" s="551">
        <v>20432</v>
      </c>
      <c r="D169" s="551">
        <v>46858</v>
      </c>
      <c r="E169" s="551">
        <v>8</v>
      </c>
      <c r="F169" s="551">
        <v>0</v>
      </c>
      <c r="G169" s="552">
        <v>8</v>
      </c>
      <c r="H169" s="553">
        <v>23</v>
      </c>
      <c r="I169" s="554">
        <v>26</v>
      </c>
      <c r="J169" s="554">
        <v>49</v>
      </c>
      <c r="K169" s="554">
        <v>18</v>
      </c>
      <c r="L169" s="554">
        <v>2</v>
      </c>
      <c r="M169" s="554">
        <v>20</v>
      </c>
      <c r="N169" s="554">
        <v>46935</v>
      </c>
      <c r="O169" s="555">
        <f t="shared" si="34"/>
        <v>-4479</v>
      </c>
      <c r="P169" s="556">
        <f t="shared" si="35"/>
        <v>-8.7116349632395895E-2</v>
      </c>
    </row>
    <row r="170" spans="1:16" x14ac:dyDescent="0.3">
      <c r="A170" s="314">
        <v>45038</v>
      </c>
      <c r="B170" s="530">
        <v>25386</v>
      </c>
      <c r="C170" s="530">
        <v>17745</v>
      </c>
      <c r="D170" s="530">
        <v>43131</v>
      </c>
      <c r="E170" s="530">
        <v>6</v>
      </c>
      <c r="F170" s="530">
        <v>0</v>
      </c>
      <c r="G170" s="531">
        <v>6</v>
      </c>
      <c r="H170" s="532">
        <v>33</v>
      </c>
      <c r="I170" s="533">
        <v>26</v>
      </c>
      <c r="J170" s="533">
        <v>59</v>
      </c>
      <c r="K170" s="533">
        <v>26</v>
      </c>
      <c r="L170" s="533">
        <v>2</v>
      </c>
      <c r="M170" s="533">
        <v>28</v>
      </c>
      <c r="N170" s="533">
        <v>43224</v>
      </c>
      <c r="O170" s="534">
        <f t="shared" si="34"/>
        <v>-3711</v>
      </c>
      <c r="P170" s="535">
        <f t="shared" si="35"/>
        <v>-7.9066794503036109E-2</v>
      </c>
    </row>
    <row r="171" spans="1:16" x14ac:dyDescent="0.3">
      <c r="A171" s="314">
        <v>45045</v>
      </c>
      <c r="B171" s="530">
        <v>26165</v>
      </c>
      <c r="C171" s="530">
        <v>17827</v>
      </c>
      <c r="D171" s="530">
        <v>43992</v>
      </c>
      <c r="E171" s="530">
        <v>4</v>
      </c>
      <c r="F171" s="530">
        <v>0</v>
      </c>
      <c r="G171" s="531">
        <v>4</v>
      </c>
      <c r="H171" s="532">
        <v>33</v>
      </c>
      <c r="I171" s="533">
        <v>21</v>
      </c>
      <c r="J171" s="533">
        <v>54</v>
      </c>
      <c r="K171" s="533">
        <v>22</v>
      </c>
      <c r="L171" s="533">
        <v>0</v>
      </c>
      <c r="M171" s="533">
        <v>22</v>
      </c>
      <c r="N171" s="533">
        <v>44072</v>
      </c>
      <c r="O171" s="534">
        <f t="shared" si="34"/>
        <v>848</v>
      </c>
      <c r="P171" s="535">
        <f t="shared" si="35"/>
        <v>1.9618730334999057E-2</v>
      </c>
    </row>
    <row r="172" spans="1:16" x14ac:dyDescent="0.3">
      <c r="A172" s="33">
        <v>45052</v>
      </c>
      <c r="B172" s="23">
        <v>27529</v>
      </c>
      <c r="C172" s="23">
        <v>18490</v>
      </c>
      <c r="D172" s="23">
        <v>46019</v>
      </c>
      <c r="E172" s="23">
        <v>7</v>
      </c>
      <c r="F172" s="23">
        <v>0</v>
      </c>
      <c r="G172" s="115">
        <v>7</v>
      </c>
      <c r="H172" s="75">
        <v>25</v>
      </c>
      <c r="I172" s="170">
        <v>14</v>
      </c>
      <c r="J172" s="170">
        <v>39</v>
      </c>
      <c r="K172" s="170">
        <v>13</v>
      </c>
      <c r="L172" s="170">
        <v>1</v>
      </c>
      <c r="M172" s="170">
        <v>14</v>
      </c>
      <c r="N172" s="170">
        <v>46079</v>
      </c>
      <c r="O172" s="335">
        <f t="shared" si="34"/>
        <v>2007</v>
      </c>
      <c r="P172" s="336">
        <f t="shared" si="35"/>
        <v>4.5539117807224638E-2</v>
      </c>
    </row>
    <row r="173" spans="1:16" x14ac:dyDescent="0.3">
      <c r="A173" s="565">
        <v>45059</v>
      </c>
      <c r="B173" s="566">
        <v>28182</v>
      </c>
      <c r="C173" s="566">
        <v>17795</v>
      </c>
      <c r="D173" s="566">
        <v>45977</v>
      </c>
      <c r="E173" s="566">
        <v>14</v>
      </c>
      <c r="F173" s="566">
        <v>0</v>
      </c>
      <c r="G173" s="567">
        <v>14</v>
      </c>
      <c r="H173" s="568">
        <v>22</v>
      </c>
      <c r="I173" s="569">
        <v>25</v>
      </c>
      <c r="J173" s="569">
        <v>47</v>
      </c>
      <c r="K173" s="569">
        <v>21</v>
      </c>
      <c r="L173" s="569">
        <v>3</v>
      </c>
      <c r="M173" s="569">
        <v>24</v>
      </c>
      <c r="N173" s="569">
        <v>46062</v>
      </c>
      <c r="O173" s="570">
        <f t="shared" si="34"/>
        <v>-17</v>
      </c>
      <c r="P173" s="571">
        <f t="shared" si="35"/>
        <v>-3.6893161743956071E-4</v>
      </c>
    </row>
    <row r="174" spans="1:16" x14ac:dyDescent="0.3">
      <c r="A174" s="565">
        <v>45066</v>
      </c>
      <c r="B174" s="566">
        <v>27495</v>
      </c>
      <c r="C174" s="566">
        <v>18172</v>
      </c>
      <c r="D174" s="566">
        <v>45667</v>
      </c>
      <c r="E174" s="566">
        <v>4</v>
      </c>
      <c r="F174" s="566">
        <v>0</v>
      </c>
      <c r="G174" s="567">
        <v>4</v>
      </c>
      <c r="H174" s="568">
        <v>23</v>
      </c>
      <c r="I174" s="569">
        <v>27</v>
      </c>
      <c r="J174" s="569">
        <v>50</v>
      </c>
      <c r="K174" s="569">
        <v>13</v>
      </c>
      <c r="L174" s="569">
        <v>1</v>
      </c>
      <c r="M174" s="569">
        <v>14</v>
      </c>
      <c r="N174" s="569">
        <v>45735</v>
      </c>
      <c r="O174" s="570">
        <f t="shared" ref="O174:O179" si="36">N174-N173</f>
        <v>-327</v>
      </c>
      <c r="P174" s="571">
        <f t="shared" ref="P174:P179" si="37">(N174/N173)-1</f>
        <v>-7.0991272632539015E-3</v>
      </c>
    </row>
    <row r="175" spans="1:16" x14ac:dyDescent="0.3">
      <c r="A175" s="565">
        <v>45073</v>
      </c>
      <c r="B175" s="566">
        <v>25789</v>
      </c>
      <c r="C175" s="566">
        <v>18789</v>
      </c>
      <c r="D175" s="566">
        <v>44578</v>
      </c>
      <c r="E175" s="566">
        <v>7</v>
      </c>
      <c r="F175" s="566">
        <v>0</v>
      </c>
      <c r="G175" s="567">
        <v>7</v>
      </c>
      <c r="H175" s="568">
        <v>14</v>
      </c>
      <c r="I175" s="569">
        <v>25</v>
      </c>
      <c r="J175" s="569">
        <v>39</v>
      </c>
      <c r="K175" s="569">
        <v>19</v>
      </c>
      <c r="L175" s="569">
        <v>1</v>
      </c>
      <c r="M175" s="569">
        <v>20</v>
      </c>
      <c r="N175" s="569">
        <v>44644</v>
      </c>
      <c r="O175" s="570">
        <f t="shared" si="36"/>
        <v>-1091</v>
      </c>
      <c r="P175" s="571">
        <f t="shared" si="37"/>
        <v>-2.385481578659665E-2</v>
      </c>
    </row>
    <row r="176" spans="1:16" x14ac:dyDescent="0.3">
      <c r="A176" s="565">
        <v>45080</v>
      </c>
      <c r="B176" s="562">
        <v>30974</v>
      </c>
      <c r="C176" s="562">
        <v>17776</v>
      </c>
      <c r="D176" s="562">
        <v>48750</v>
      </c>
      <c r="E176" s="562">
        <v>4</v>
      </c>
      <c r="F176" s="562">
        <v>0</v>
      </c>
      <c r="G176" s="563">
        <v>4</v>
      </c>
      <c r="H176" s="564">
        <v>13</v>
      </c>
      <c r="I176" s="584">
        <v>24</v>
      </c>
      <c r="J176" s="584">
        <v>37</v>
      </c>
      <c r="K176" s="584">
        <v>7</v>
      </c>
      <c r="L176" s="584">
        <v>0</v>
      </c>
      <c r="M176" s="584">
        <v>7</v>
      </c>
      <c r="N176" s="584">
        <v>48798</v>
      </c>
      <c r="O176" s="585">
        <f t="shared" si="36"/>
        <v>4154</v>
      </c>
      <c r="P176" s="586">
        <f t="shared" si="37"/>
        <v>9.30472179912194E-2</v>
      </c>
    </row>
    <row r="177" spans="1:16" x14ac:dyDescent="0.3">
      <c r="A177" s="33">
        <v>45087</v>
      </c>
      <c r="B177" s="23">
        <v>30898</v>
      </c>
      <c r="C177" s="23">
        <v>18089</v>
      </c>
      <c r="D177" s="23">
        <v>48987</v>
      </c>
      <c r="E177" s="23">
        <v>20</v>
      </c>
      <c r="F177" s="23">
        <v>0</v>
      </c>
      <c r="G177" s="115">
        <v>20</v>
      </c>
      <c r="H177" s="75">
        <v>27</v>
      </c>
      <c r="I177" s="170">
        <v>10</v>
      </c>
      <c r="J177" s="170">
        <v>37</v>
      </c>
      <c r="K177" s="170">
        <v>21</v>
      </c>
      <c r="L177" s="170">
        <v>2</v>
      </c>
      <c r="M177" s="170">
        <v>23</v>
      </c>
      <c r="N177" s="170">
        <v>49067</v>
      </c>
      <c r="O177" s="335">
        <f t="shared" si="36"/>
        <v>269</v>
      </c>
      <c r="P177" s="336">
        <f t="shared" si="37"/>
        <v>5.5125210049591367E-3</v>
      </c>
    </row>
    <row r="178" spans="1:16" x14ac:dyDescent="0.3">
      <c r="A178" s="33">
        <v>45094</v>
      </c>
      <c r="B178" s="23">
        <v>33681</v>
      </c>
      <c r="C178" s="23">
        <v>21705</v>
      </c>
      <c r="D178" s="23">
        <v>55386</v>
      </c>
      <c r="E178" s="23">
        <v>9</v>
      </c>
      <c r="F178" s="23">
        <v>0</v>
      </c>
      <c r="G178" s="115">
        <v>9</v>
      </c>
      <c r="H178" s="75">
        <v>15</v>
      </c>
      <c r="I178" s="170">
        <v>14</v>
      </c>
      <c r="J178" s="170">
        <v>29</v>
      </c>
      <c r="K178" s="170">
        <v>13</v>
      </c>
      <c r="L178" s="170">
        <v>0</v>
      </c>
      <c r="M178" s="170">
        <v>13</v>
      </c>
      <c r="N178" s="170">
        <v>55437</v>
      </c>
      <c r="O178" s="335">
        <f t="shared" si="36"/>
        <v>6370</v>
      </c>
      <c r="P178" s="336">
        <f t="shared" si="37"/>
        <v>0.12982248761896997</v>
      </c>
    </row>
    <row r="179" spans="1:16" x14ac:dyDescent="0.3">
      <c r="A179" s="33">
        <v>45101</v>
      </c>
      <c r="B179" s="21">
        <v>27207</v>
      </c>
      <c r="C179" s="21">
        <v>17032</v>
      </c>
      <c r="D179" s="21">
        <v>44239</v>
      </c>
      <c r="E179" s="21">
        <v>9</v>
      </c>
      <c r="F179" s="21">
        <v>0</v>
      </c>
      <c r="G179" s="114">
        <v>9</v>
      </c>
      <c r="H179" s="74">
        <v>18</v>
      </c>
      <c r="I179" s="168">
        <v>12</v>
      </c>
      <c r="J179" s="168">
        <v>30</v>
      </c>
      <c r="K179" s="168">
        <v>26</v>
      </c>
      <c r="L179" s="168">
        <v>0</v>
      </c>
      <c r="M179" s="168">
        <v>26</v>
      </c>
      <c r="N179" s="168">
        <v>44304</v>
      </c>
      <c r="O179" s="335">
        <f t="shared" si="36"/>
        <v>-11133</v>
      </c>
      <c r="P179" s="336">
        <f t="shared" si="37"/>
        <v>-0.2008225553330808</v>
      </c>
    </row>
    <row r="180" spans="1:16" x14ac:dyDescent="0.3">
      <c r="A180" s="33">
        <v>45108</v>
      </c>
      <c r="B180" s="21">
        <v>30442.45</v>
      </c>
      <c r="C180" s="21">
        <v>15216</v>
      </c>
      <c r="D180" s="21">
        <v>45658.45</v>
      </c>
      <c r="E180" s="21">
        <v>1</v>
      </c>
      <c r="F180" s="21">
        <v>0</v>
      </c>
      <c r="G180" s="114">
        <v>1</v>
      </c>
      <c r="H180" s="74">
        <v>17</v>
      </c>
      <c r="I180" s="168">
        <v>6</v>
      </c>
      <c r="J180" s="168">
        <v>23</v>
      </c>
      <c r="K180" s="168">
        <v>12</v>
      </c>
      <c r="L180" s="168">
        <v>0</v>
      </c>
      <c r="M180" s="168">
        <v>12</v>
      </c>
      <c r="N180" s="168">
        <v>45694.45</v>
      </c>
      <c r="O180" s="173">
        <f>N180-N179</f>
        <v>1390.4499999999971</v>
      </c>
      <c r="P180" s="192">
        <f>(N180/N179)-1</f>
        <v>3.13842993860598E-2</v>
      </c>
    </row>
    <row r="181" spans="1:16" x14ac:dyDescent="0.3">
      <c r="A181" s="33">
        <v>45115</v>
      </c>
      <c r="B181" s="599">
        <v>29809</v>
      </c>
      <c r="C181" s="599">
        <v>16263</v>
      </c>
      <c r="D181" s="599">
        <v>46072</v>
      </c>
      <c r="E181" s="599">
        <v>2</v>
      </c>
      <c r="F181" s="599">
        <v>0</v>
      </c>
      <c r="G181" s="600">
        <v>2</v>
      </c>
      <c r="H181" s="601">
        <v>17</v>
      </c>
      <c r="I181" s="602">
        <v>9</v>
      </c>
      <c r="J181" s="602">
        <v>26</v>
      </c>
      <c r="K181" s="602">
        <v>14</v>
      </c>
      <c r="L181" s="602">
        <v>1</v>
      </c>
      <c r="M181" s="602">
        <v>15</v>
      </c>
      <c r="N181" s="602">
        <v>46115</v>
      </c>
      <c r="O181" s="603">
        <f>N181-N180</f>
        <v>420.55000000000291</v>
      </c>
      <c r="P181" s="604">
        <f>(N181/N180)-1</f>
        <v>9.2035247168966716E-3</v>
      </c>
    </row>
    <row r="182" spans="1:16" x14ac:dyDescent="0.3">
      <c r="A182" s="33">
        <v>45122</v>
      </c>
      <c r="B182" s="599">
        <v>33892</v>
      </c>
      <c r="C182" s="599">
        <v>16329</v>
      </c>
      <c r="D182" s="599">
        <v>50221</v>
      </c>
      <c r="E182" s="599">
        <v>3</v>
      </c>
      <c r="F182" s="599">
        <v>0</v>
      </c>
      <c r="G182" s="600">
        <v>3</v>
      </c>
      <c r="H182" s="601">
        <v>13</v>
      </c>
      <c r="I182" s="602">
        <v>9</v>
      </c>
      <c r="J182" s="602">
        <v>22</v>
      </c>
      <c r="K182" s="602">
        <v>17</v>
      </c>
      <c r="L182" s="602">
        <v>0</v>
      </c>
      <c r="M182" s="602">
        <v>17</v>
      </c>
      <c r="N182" s="602">
        <v>50263</v>
      </c>
      <c r="O182" s="603">
        <f>N182-N181</f>
        <v>4148</v>
      </c>
      <c r="P182" s="604">
        <f>(N182/N181)-1</f>
        <v>8.9949040442372397E-2</v>
      </c>
    </row>
  </sheetData>
  <phoneticPr fontId="57"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33"/>
  <sheetViews>
    <sheetView zoomScaleNormal="100" workbookViewId="0">
      <pane ySplit="6" topLeftCell="A106" activePane="bottomLeft" state="frozen"/>
      <selection pane="bottomLeft"/>
    </sheetView>
  </sheetViews>
  <sheetFormatPr defaultColWidth="9.44140625" defaultRowHeight="15.6" x14ac:dyDescent="0.3"/>
  <cols>
    <col min="1" max="1" width="22.44140625" style="19" customWidth="1"/>
    <col min="2" max="2" width="17" style="19" customWidth="1"/>
    <col min="3" max="3" width="29.44140625" style="26" customWidth="1"/>
    <col min="4" max="4" width="43.44140625" style="27" customWidth="1"/>
    <col min="5" max="5" width="21" style="19" customWidth="1"/>
    <col min="6" max="6" width="22.44140625" style="57" customWidth="1"/>
    <col min="7" max="7" width="22.5546875" style="19" customWidth="1"/>
    <col min="8" max="8" width="19.5546875" style="57" customWidth="1"/>
    <col min="9" max="9" width="22.44140625" style="19" customWidth="1"/>
    <col min="10" max="10" width="26.5546875" style="57" customWidth="1"/>
    <col min="11" max="11" width="23.5546875" style="76" customWidth="1"/>
    <col min="12" max="12" width="24.44140625" style="58" customWidth="1"/>
    <col min="13" max="21" width="9.44140625" style="19"/>
    <col min="22" max="22" width="9.44140625" style="19" customWidth="1"/>
    <col min="23" max="16384" width="9.44140625" style="19"/>
  </cols>
  <sheetData>
    <row r="1" spans="1:12" s="2" customFormat="1" ht="24" customHeight="1" thickBot="1" x14ac:dyDescent="0.45">
      <c r="A1" s="1" t="s">
        <v>48</v>
      </c>
      <c r="K1" s="72"/>
      <c r="L1" s="77"/>
    </row>
    <row r="2" spans="1:12" s="2" customFormat="1" ht="16.2" thickTop="1" x14ac:dyDescent="0.3">
      <c r="A2" s="3"/>
      <c r="K2" s="72"/>
      <c r="L2" s="77"/>
    </row>
    <row r="3" spans="1:12" s="2" customFormat="1" ht="13.5" customHeight="1" x14ac:dyDescent="0.3">
      <c r="A3" s="2" t="s">
        <v>44</v>
      </c>
      <c r="B3" s="4"/>
      <c r="K3" s="72"/>
      <c r="L3" s="77"/>
    </row>
    <row r="4" spans="1:12" s="2" customFormat="1" x14ac:dyDescent="0.3">
      <c r="A4" s="6" t="s">
        <v>136</v>
      </c>
      <c r="B4" s="5"/>
      <c r="E4" s="6"/>
      <c r="K4" s="72"/>
      <c r="L4" s="77"/>
    </row>
    <row r="5" spans="1:12" s="2" customFormat="1" x14ac:dyDescent="0.3">
      <c r="B5" s="5"/>
      <c r="E5" s="6"/>
      <c r="K5" s="72"/>
      <c r="L5" s="77"/>
    </row>
    <row r="6" spans="1:12" s="16" customFormat="1" ht="62.25" customHeight="1" x14ac:dyDescent="0.3">
      <c r="A6" s="7" t="s">
        <v>7</v>
      </c>
      <c r="B6" s="31" t="s">
        <v>45</v>
      </c>
      <c r="C6" s="14" t="s">
        <v>9</v>
      </c>
      <c r="D6" s="52" t="s">
        <v>8</v>
      </c>
      <c r="E6" s="31" t="s">
        <v>15</v>
      </c>
      <c r="F6" s="53" t="s">
        <v>19</v>
      </c>
      <c r="G6" s="31" t="s">
        <v>20</v>
      </c>
      <c r="H6" s="53" t="s">
        <v>21</v>
      </c>
      <c r="I6" s="31" t="s">
        <v>17</v>
      </c>
      <c r="J6" s="53" t="s">
        <v>22</v>
      </c>
      <c r="K6" s="13" t="s">
        <v>18</v>
      </c>
      <c r="L6" s="78" t="s">
        <v>23</v>
      </c>
    </row>
    <row r="7" spans="1:12" x14ac:dyDescent="0.3">
      <c r="A7" s="17">
        <v>44240</v>
      </c>
      <c r="B7" s="21">
        <v>9339697</v>
      </c>
      <c r="C7" s="66" t="s">
        <v>47</v>
      </c>
      <c r="D7" s="67" t="s">
        <v>47</v>
      </c>
      <c r="E7" s="21">
        <v>8341945</v>
      </c>
      <c r="F7" s="32">
        <v>0.8931708384115673</v>
      </c>
      <c r="G7" s="21">
        <v>235245</v>
      </c>
      <c r="H7" s="32">
        <v>2.518764795046349E-2</v>
      </c>
      <c r="I7" s="21">
        <v>189605</v>
      </c>
      <c r="J7" s="32">
        <v>2.0300979785532657E-2</v>
      </c>
      <c r="K7" s="114">
        <v>572902</v>
      </c>
      <c r="L7" s="55">
        <v>6.1340533852436541E-2</v>
      </c>
    </row>
    <row r="8" spans="1:12" x14ac:dyDescent="0.3">
      <c r="A8" s="17">
        <v>44247</v>
      </c>
      <c r="B8" s="21">
        <v>9483411</v>
      </c>
      <c r="C8" s="18">
        <f t="shared" ref="C8:C13" si="0">B8-B7</f>
        <v>143714</v>
      </c>
      <c r="D8" s="54">
        <f t="shared" ref="D8:D13" si="1">(B8/B7)-1</f>
        <v>1.5387437087091893E-2</v>
      </c>
      <c r="E8" s="21">
        <v>8452667</v>
      </c>
      <c r="F8" s="32">
        <v>0.89131083741915229</v>
      </c>
      <c r="G8" s="21">
        <v>239256</v>
      </c>
      <c r="H8" s="32">
        <v>2.5228897070895692E-2</v>
      </c>
      <c r="I8" s="21">
        <v>194081</v>
      </c>
      <c r="J8" s="32">
        <v>2.0465315697063009E-2</v>
      </c>
      <c r="K8" s="114">
        <v>597407</v>
      </c>
      <c r="L8" s="55">
        <v>6.2994949812889056E-2</v>
      </c>
    </row>
    <row r="9" spans="1:12" x14ac:dyDescent="0.3">
      <c r="A9" s="22">
        <v>44254</v>
      </c>
      <c r="B9" s="23">
        <v>9653781</v>
      </c>
      <c r="C9" s="24">
        <f t="shared" si="0"/>
        <v>170370</v>
      </c>
      <c r="D9" s="56">
        <f t="shared" si="1"/>
        <v>1.7965054978635875E-2</v>
      </c>
      <c r="E9" s="23">
        <v>8573636</v>
      </c>
      <c r="F9" s="34">
        <v>0.8881117149850406</v>
      </c>
      <c r="G9" s="23">
        <v>250731</v>
      </c>
      <c r="H9" s="34">
        <v>2.5972310745396028E-2</v>
      </c>
      <c r="I9" s="23">
        <v>199486</v>
      </c>
      <c r="J9" s="34">
        <v>2.0664027907821816E-2</v>
      </c>
      <c r="K9" s="115">
        <v>629928</v>
      </c>
      <c r="L9" s="79">
        <v>6.5251946361741586E-2</v>
      </c>
    </row>
    <row r="10" spans="1:12" x14ac:dyDescent="0.3">
      <c r="A10" s="17">
        <v>44261</v>
      </c>
      <c r="B10" s="21">
        <v>9776568</v>
      </c>
      <c r="C10" s="18">
        <f t="shared" si="0"/>
        <v>122787</v>
      </c>
      <c r="D10" s="54">
        <f t="shared" si="1"/>
        <v>1.271905795252648E-2</v>
      </c>
      <c r="E10" s="21">
        <v>8712699</v>
      </c>
      <c r="F10" s="32">
        <v>0.89118175212405826</v>
      </c>
      <c r="G10" s="21">
        <v>261887</v>
      </c>
      <c r="H10" s="32">
        <v>2.6787212035961905E-2</v>
      </c>
      <c r="I10" s="21">
        <v>204879</v>
      </c>
      <c r="J10" s="32">
        <v>2.0956126935341726E-2</v>
      </c>
      <c r="K10" s="114">
        <v>597103</v>
      </c>
      <c r="L10" s="57">
        <v>6.1074908904638112E-2</v>
      </c>
    </row>
    <row r="11" spans="1:12" ht="12" customHeight="1" x14ac:dyDescent="0.3">
      <c r="A11" s="17">
        <v>44268</v>
      </c>
      <c r="B11" s="80">
        <v>9994628</v>
      </c>
      <c r="C11" s="82">
        <f t="shared" si="0"/>
        <v>218060</v>
      </c>
      <c r="D11" s="83">
        <f t="shared" si="1"/>
        <v>2.2304350565556241E-2</v>
      </c>
      <c r="E11" s="80">
        <v>8908961</v>
      </c>
      <c r="F11" s="84">
        <v>0.89137494662132499</v>
      </c>
      <c r="G11" s="80">
        <v>271443</v>
      </c>
      <c r="H11" s="84">
        <v>2.7158889755576697E-2</v>
      </c>
      <c r="I11" s="80">
        <v>205885</v>
      </c>
      <c r="J11" s="84">
        <v>2.0599566086901885E-2</v>
      </c>
      <c r="K11" s="116">
        <v>608339</v>
      </c>
      <c r="L11" s="85">
        <v>6.0866597536196443E-2</v>
      </c>
    </row>
    <row r="12" spans="1:12" x14ac:dyDescent="0.3">
      <c r="A12" s="17">
        <v>44275</v>
      </c>
      <c r="B12" s="80">
        <v>10061654</v>
      </c>
      <c r="C12" s="82">
        <f t="shared" si="0"/>
        <v>67026</v>
      </c>
      <c r="D12" s="83">
        <f t="shared" si="1"/>
        <v>6.7062025720217022E-3</v>
      </c>
      <c r="E12" s="80">
        <v>8961936</v>
      </c>
      <c r="F12" s="84">
        <v>0.89070206548545594</v>
      </c>
      <c r="G12" s="80">
        <v>273200</v>
      </c>
      <c r="H12" s="84">
        <v>2.7152593400647646E-2</v>
      </c>
      <c r="I12" s="80">
        <v>206975</v>
      </c>
      <c r="J12" s="84">
        <v>2.0570673569176599E-2</v>
      </c>
      <c r="K12" s="116">
        <v>619543</v>
      </c>
      <c r="L12" s="85">
        <v>6.1574667544719783E-2</v>
      </c>
    </row>
    <row r="13" spans="1:12" x14ac:dyDescent="0.3">
      <c r="A13" s="22">
        <v>44282</v>
      </c>
      <c r="B13" s="80">
        <v>9944370</v>
      </c>
      <c r="C13" s="82">
        <f t="shared" si="0"/>
        <v>-117284</v>
      </c>
      <c r="D13" s="83">
        <f t="shared" si="1"/>
        <v>-1.1656532812597264E-2</v>
      </c>
      <c r="E13" s="80">
        <v>8828544</v>
      </c>
      <c r="F13" s="84">
        <v>0.88779319353563879</v>
      </c>
      <c r="G13" s="80">
        <v>271766</v>
      </c>
      <c r="H13" s="84">
        <v>2.7328629164039553E-2</v>
      </c>
      <c r="I13" s="80">
        <v>208559</v>
      </c>
      <c r="J13" s="84">
        <v>2.0972570409186302E-2</v>
      </c>
      <c r="K13" s="116">
        <v>635501</v>
      </c>
      <c r="L13" s="85">
        <v>6.3905606891135391E-2</v>
      </c>
    </row>
    <row r="14" spans="1:12" x14ac:dyDescent="0.3">
      <c r="A14" s="17">
        <v>44289</v>
      </c>
      <c r="B14" s="21">
        <v>9942494</v>
      </c>
      <c r="C14" s="18">
        <f t="shared" ref="C14:C19" si="2">B14-B13</f>
        <v>-1876</v>
      </c>
      <c r="D14" s="54">
        <f t="shared" ref="D14:D19" si="3">(B14/B13)-1</f>
        <v>-1.8864945692886881E-4</v>
      </c>
      <c r="E14" s="80">
        <v>8824877</v>
      </c>
      <c r="F14" s="84">
        <v>0.88759188589905114</v>
      </c>
      <c r="G14" s="80">
        <v>274149</v>
      </c>
      <c r="H14" s="84">
        <v>2.7573463961859068E-2</v>
      </c>
      <c r="I14" s="80">
        <v>209262</v>
      </c>
      <c r="J14" s="84">
        <v>2.1047234225135061E-2</v>
      </c>
      <c r="K14" s="116">
        <v>634206</v>
      </c>
      <c r="L14" s="85">
        <v>6.3787415913954787E-2</v>
      </c>
    </row>
    <row r="15" spans="1:12" x14ac:dyDescent="0.3">
      <c r="A15" s="17">
        <v>44296</v>
      </c>
      <c r="B15" s="21">
        <v>10254053</v>
      </c>
      <c r="C15" s="18">
        <f t="shared" si="2"/>
        <v>311559</v>
      </c>
      <c r="D15" s="54">
        <f t="shared" si="3"/>
        <v>3.1336101384622506E-2</v>
      </c>
      <c r="E15" s="21">
        <v>9125462</v>
      </c>
      <c r="F15" s="32">
        <v>0.88993708146427564</v>
      </c>
      <c r="G15" s="21">
        <v>281530</v>
      </c>
      <c r="H15" s="32">
        <v>2.7455485162793676E-2</v>
      </c>
      <c r="I15" s="21">
        <v>210976</v>
      </c>
      <c r="J15" s="32">
        <v>2.0574888778125099E-2</v>
      </c>
      <c r="K15" s="114">
        <v>636085</v>
      </c>
      <c r="L15" s="57">
        <v>6.2032544594805589E-2</v>
      </c>
    </row>
    <row r="16" spans="1:12" x14ac:dyDescent="0.3">
      <c r="A16" s="17">
        <v>44303</v>
      </c>
      <c r="B16" s="93">
        <v>11597491</v>
      </c>
      <c r="C16" s="95">
        <f t="shared" si="2"/>
        <v>1343438</v>
      </c>
      <c r="D16" s="96">
        <f t="shared" si="3"/>
        <v>0.13101531657774745</v>
      </c>
      <c r="E16" s="93">
        <v>10063921</v>
      </c>
      <c r="F16" s="97">
        <v>0.86776708858838525</v>
      </c>
      <c r="G16" s="93">
        <v>365638</v>
      </c>
      <c r="H16" s="97">
        <v>3.1527336386809872E-2</v>
      </c>
      <c r="I16" s="93">
        <v>260223</v>
      </c>
      <c r="J16" s="97">
        <v>2.2437870398002463E-2</v>
      </c>
      <c r="K16" s="117">
        <v>907709</v>
      </c>
      <c r="L16" s="98">
        <v>7.8267704626802465E-2</v>
      </c>
    </row>
    <row r="17" spans="1:12" x14ac:dyDescent="0.3">
      <c r="A17" s="17">
        <v>44310</v>
      </c>
      <c r="B17" s="93">
        <v>11738621</v>
      </c>
      <c r="C17" s="95">
        <f t="shared" si="2"/>
        <v>141130</v>
      </c>
      <c r="D17" s="96">
        <f t="shared" si="3"/>
        <v>1.216901138358284E-2</v>
      </c>
      <c r="E17" s="93">
        <v>10174241</v>
      </c>
      <c r="F17" s="97">
        <v>0.8667322166717879</v>
      </c>
      <c r="G17" s="93">
        <v>374063</v>
      </c>
      <c r="H17" s="97">
        <v>3.1866008792685273E-2</v>
      </c>
      <c r="I17" s="93">
        <v>265215</v>
      </c>
      <c r="J17" s="97">
        <v>2.2593369357439858E-2</v>
      </c>
      <c r="K17" s="117">
        <v>925102</v>
      </c>
      <c r="L17" s="108">
        <v>7.8808405178086932E-2</v>
      </c>
    </row>
    <row r="18" spans="1:12" x14ac:dyDescent="0.3">
      <c r="A18" s="22">
        <v>44317</v>
      </c>
      <c r="B18" s="93">
        <v>11865342</v>
      </c>
      <c r="C18" s="95">
        <f t="shared" si="2"/>
        <v>126721</v>
      </c>
      <c r="D18" s="96">
        <f t="shared" si="3"/>
        <v>1.0795220324431698E-2</v>
      </c>
      <c r="E18" s="93">
        <v>10290773</v>
      </c>
      <c r="F18" s="97">
        <v>0.86729678756836504</v>
      </c>
      <c r="G18" s="93">
        <v>380512</v>
      </c>
      <c r="H18" s="97">
        <v>3.2069197836859652E-2</v>
      </c>
      <c r="I18" s="93">
        <v>264925</v>
      </c>
      <c r="J18" s="97">
        <v>2.2327632865533922E-2</v>
      </c>
      <c r="K18" s="117">
        <v>929132</v>
      </c>
      <c r="L18" s="108">
        <v>7.8306381729241342E-2</v>
      </c>
    </row>
    <row r="19" spans="1:12" x14ac:dyDescent="0.3">
      <c r="A19" s="17">
        <v>44324</v>
      </c>
      <c r="B19" s="93">
        <v>11997061</v>
      </c>
      <c r="C19" s="95">
        <f t="shared" si="2"/>
        <v>131719</v>
      </c>
      <c r="D19" s="96">
        <f t="shared" si="3"/>
        <v>1.1101154943532254E-2</v>
      </c>
      <c r="E19" s="93">
        <v>10368182</v>
      </c>
      <c r="F19" s="97">
        <v>0.86422683022116831</v>
      </c>
      <c r="G19" s="93">
        <v>389261</v>
      </c>
      <c r="H19" s="97">
        <v>3.2446363321816898E-2</v>
      </c>
      <c r="I19" s="93">
        <v>272693</v>
      </c>
      <c r="J19" s="97">
        <v>2.2729983618487895E-2</v>
      </c>
      <c r="K19" s="117">
        <v>966925</v>
      </c>
      <c r="L19" s="108">
        <v>8.0596822838526871E-2</v>
      </c>
    </row>
    <row r="20" spans="1:12" x14ac:dyDescent="0.3">
      <c r="A20" s="17">
        <v>44331</v>
      </c>
      <c r="B20" s="93">
        <v>12145937</v>
      </c>
      <c r="C20" s="95">
        <f t="shared" ref="C20:C25" si="4">B20-B19</f>
        <v>148876</v>
      </c>
      <c r="D20" s="96">
        <f t="shared" ref="D20:D25" si="5">(B20/B19)-1</f>
        <v>1.2409372595504786E-2</v>
      </c>
      <c r="E20" s="93">
        <v>10499023</v>
      </c>
      <c r="F20" s="97">
        <v>0.86440617961380828</v>
      </c>
      <c r="G20" s="93">
        <v>394084</v>
      </c>
      <c r="H20" s="97">
        <v>3.244574708398372E-2</v>
      </c>
      <c r="I20" s="93">
        <v>273165</v>
      </c>
      <c r="J20" s="97">
        <v>2.2490236858630174E-2</v>
      </c>
      <c r="K20" s="117">
        <v>979665</v>
      </c>
      <c r="L20" s="108">
        <v>8.0657836443577796E-2</v>
      </c>
    </row>
    <row r="21" spans="1:12" x14ac:dyDescent="0.3">
      <c r="A21" s="17">
        <v>44338</v>
      </c>
      <c r="B21" s="93">
        <v>12260270</v>
      </c>
      <c r="C21" s="95">
        <f t="shared" si="4"/>
        <v>114333</v>
      </c>
      <c r="D21" s="96">
        <f t="shared" si="5"/>
        <v>9.4132712856982437E-3</v>
      </c>
      <c r="E21" s="93">
        <v>10590041</v>
      </c>
      <c r="F21" s="97">
        <v>0.86376898714302375</v>
      </c>
      <c r="G21" s="93">
        <v>396795</v>
      </c>
      <c r="H21" s="97">
        <v>3.2364295402956052E-2</v>
      </c>
      <c r="I21" s="93">
        <v>275922</v>
      </c>
      <c r="J21" s="97">
        <v>2.2505377124647338E-2</v>
      </c>
      <c r="K21" s="117">
        <v>997512</v>
      </c>
      <c r="L21" s="108">
        <v>8.1361340329372839E-2</v>
      </c>
    </row>
    <row r="22" spans="1:12" x14ac:dyDescent="0.3">
      <c r="A22" s="17">
        <v>44345</v>
      </c>
      <c r="B22" s="93">
        <v>12403808</v>
      </c>
      <c r="C22" s="95">
        <f t="shared" si="4"/>
        <v>143538</v>
      </c>
      <c r="D22" s="96">
        <f t="shared" si="5"/>
        <v>1.1707572508598885E-2</v>
      </c>
      <c r="E22" s="93">
        <v>10683612</v>
      </c>
      <c r="F22" s="97">
        <v>0.86131710519866156</v>
      </c>
      <c r="G22" s="93">
        <v>412374</v>
      </c>
      <c r="H22" s="97">
        <v>3.3245758076874458E-2</v>
      </c>
      <c r="I22" s="93">
        <v>285129</v>
      </c>
      <c r="J22" s="97">
        <v>2.2987214894006743E-2</v>
      </c>
      <c r="K22" s="117">
        <v>1022693</v>
      </c>
      <c r="L22" s="108">
        <v>8.2449921830457226E-2</v>
      </c>
    </row>
    <row r="23" spans="1:12" x14ac:dyDescent="0.3">
      <c r="A23" s="22">
        <v>44352</v>
      </c>
      <c r="B23" s="93">
        <v>12526412</v>
      </c>
      <c r="C23" s="95">
        <f t="shared" si="4"/>
        <v>122604</v>
      </c>
      <c r="D23" s="96">
        <f t="shared" si="5"/>
        <v>9.884383892430515E-3</v>
      </c>
      <c r="E23" s="93">
        <v>10748914</v>
      </c>
      <c r="F23" s="97">
        <v>0.85809998904714291</v>
      </c>
      <c r="G23" s="93">
        <v>417927</v>
      </c>
      <c r="H23" s="97">
        <v>3.3363663912699022E-2</v>
      </c>
      <c r="I23" s="93">
        <v>292457</v>
      </c>
      <c r="J23" s="97">
        <v>2.3347228240616708E-2</v>
      </c>
      <c r="K23" s="117">
        <v>1067114</v>
      </c>
      <c r="L23" s="108">
        <v>8.5189118799541316E-2</v>
      </c>
    </row>
    <row r="24" spans="1:12" x14ac:dyDescent="0.3">
      <c r="A24" s="17">
        <v>44359</v>
      </c>
      <c r="B24" s="21">
        <v>12627402</v>
      </c>
      <c r="C24" s="18">
        <f t="shared" si="4"/>
        <v>100990</v>
      </c>
      <c r="D24" s="54">
        <f t="shared" si="5"/>
        <v>8.0621649679093466E-3</v>
      </c>
      <c r="E24" s="21">
        <v>10837351</v>
      </c>
      <c r="F24" s="32">
        <v>0.85824075292764102</v>
      </c>
      <c r="G24" s="21">
        <v>419059</v>
      </c>
      <c r="H24" s="32">
        <v>3.3186478105314145E-2</v>
      </c>
      <c r="I24" s="21">
        <v>293729</v>
      </c>
      <c r="J24" s="32">
        <v>2.3261237743124042E-2</v>
      </c>
      <c r="K24" s="114">
        <v>1077263</v>
      </c>
      <c r="L24" s="58">
        <v>8.5311531223920808E-2</v>
      </c>
    </row>
    <row r="25" spans="1:12" x14ac:dyDescent="0.3">
      <c r="A25" s="22">
        <v>44366</v>
      </c>
      <c r="B25" s="93">
        <v>12730683</v>
      </c>
      <c r="C25" s="95">
        <f t="shared" si="4"/>
        <v>103281</v>
      </c>
      <c r="D25" s="96">
        <f t="shared" si="5"/>
        <v>8.1791171295568788E-3</v>
      </c>
      <c r="E25" s="93">
        <v>10891006</v>
      </c>
      <c r="F25" s="97">
        <v>0.85549267073887547</v>
      </c>
      <c r="G25" s="93">
        <v>424809</v>
      </c>
      <c r="H25" s="97">
        <v>3.3368908800886804E-2</v>
      </c>
      <c r="I25" s="93">
        <v>298011</v>
      </c>
      <c r="J25" s="97">
        <v>2.3408877591249426E-2</v>
      </c>
      <c r="K25" s="117">
        <v>1116857</v>
      </c>
      <c r="L25" s="108">
        <v>8.772954286898825E-2</v>
      </c>
    </row>
    <row r="26" spans="1:12" x14ac:dyDescent="0.3">
      <c r="A26" s="22">
        <v>44373</v>
      </c>
      <c r="B26" s="93">
        <v>12827849</v>
      </c>
      <c r="C26" s="95">
        <f t="shared" ref="C26:C31" si="6">B26-B25</f>
        <v>97166</v>
      </c>
      <c r="D26" s="96">
        <f t="shared" ref="D26:D31" si="7">(B26/B25)-1</f>
        <v>7.6324263199389897E-3</v>
      </c>
      <c r="E26" s="93">
        <v>10957727</v>
      </c>
      <c r="F26" s="97">
        <v>0.85421390601027503</v>
      </c>
      <c r="G26" s="93">
        <v>428588</v>
      </c>
      <c r="H26" s="97">
        <v>3.3410745636310496E-2</v>
      </c>
      <c r="I26" s="93">
        <v>299610</v>
      </c>
      <c r="J26" s="97">
        <v>2.335621505990599E-2</v>
      </c>
      <c r="K26" s="117">
        <v>1141924</v>
      </c>
      <c r="L26" s="108">
        <v>8.9019133293508523E-2</v>
      </c>
    </row>
    <row r="27" spans="1:12" x14ac:dyDescent="0.3">
      <c r="A27" s="17">
        <v>44380</v>
      </c>
      <c r="B27" s="119">
        <v>12899692</v>
      </c>
      <c r="C27" s="121">
        <f t="shared" si="6"/>
        <v>71843</v>
      </c>
      <c r="D27" s="122">
        <f t="shared" si="7"/>
        <v>5.600549242511299E-3</v>
      </c>
      <c r="E27" s="119">
        <v>11009276</v>
      </c>
      <c r="F27" s="123">
        <v>0.85345262507042807</v>
      </c>
      <c r="G27" s="119">
        <v>430716</v>
      </c>
      <c r="H27" s="123">
        <v>3.3389634419178381E-2</v>
      </c>
      <c r="I27" s="119">
        <v>301301</v>
      </c>
      <c r="J27" s="123">
        <v>2.3357224343030825E-2</v>
      </c>
      <c r="K27" s="124">
        <v>1158399</v>
      </c>
      <c r="L27" s="125">
        <v>8.9800516167362759E-2</v>
      </c>
    </row>
    <row r="28" spans="1:12" x14ac:dyDescent="0.3">
      <c r="A28" s="17">
        <v>44387</v>
      </c>
      <c r="B28" s="132">
        <v>12957042</v>
      </c>
      <c r="C28" s="134">
        <f t="shared" si="6"/>
        <v>57350</v>
      </c>
      <c r="D28" s="135">
        <f t="shared" si="7"/>
        <v>4.4458425829081438E-3</v>
      </c>
      <c r="E28" s="132">
        <v>11038228</v>
      </c>
      <c r="F28" s="136">
        <v>0.85190956392670492</v>
      </c>
      <c r="G28" s="132">
        <v>432416</v>
      </c>
      <c r="H28" s="136">
        <v>3.3373049188232931E-2</v>
      </c>
      <c r="I28" s="132">
        <v>303403</v>
      </c>
      <c r="J28" s="136">
        <v>2.3416069809760593E-2</v>
      </c>
      <c r="K28" s="137">
        <v>1182995</v>
      </c>
      <c r="L28" s="138">
        <v>9.1301317075301605E-2</v>
      </c>
    </row>
    <row r="29" spans="1:12" x14ac:dyDescent="0.3">
      <c r="A29" s="17">
        <v>44394</v>
      </c>
      <c r="B29" s="132">
        <v>13040132</v>
      </c>
      <c r="C29" s="134">
        <f t="shared" si="6"/>
        <v>83090</v>
      </c>
      <c r="D29" s="135">
        <f t="shared" si="7"/>
        <v>6.4127290781337276E-3</v>
      </c>
      <c r="E29" s="132">
        <v>11075833</v>
      </c>
      <c r="F29" s="136">
        <v>0.84936509845145736</v>
      </c>
      <c r="G29" s="132">
        <v>432885</v>
      </c>
      <c r="H29" s="136">
        <v>3.3196366417149764E-2</v>
      </c>
      <c r="I29" s="132">
        <v>303731</v>
      </c>
      <c r="J29" s="136">
        <v>2.3292018823122342E-2</v>
      </c>
      <c r="K29" s="137">
        <v>1227683</v>
      </c>
      <c r="L29" s="138">
        <v>9.4146516308270506E-2</v>
      </c>
    </row>
    <row r="30" spans="1:12" x14ac:dyDescent="0.3">
      <c r="A30" s="22">
        <v>44401</v>
      </c>
      <c r="B30" s="132">
        <v>13144576</v>
      </c>
      <c r="C30" s="134">
        <f t="shared" si="6"/>
        <v>104444</v>
      </c>
      <c r="D30" s="135">
        <f t="shared" si="7"/>
        <v>8.0094281254208255E-3</v>
      </c>
      <c r="E30" s="132">
        <v>11155998</v>
      </c>
      <c r="F30" s="136">
        <v>0.84871493762902661</v>
      </c>
      <c r="G30" s="132">
        <v>435451</v>
      </c>
      <c r="H30" s="136">
        <v>3.312780876309742E-2</v>
      </c>
      <c r="I30" s="132">
        <v>303725</v>
      </c>
      <c r="J30" s="136">
        <v>2.3106488942663497E-2</v>
      </c>
      <c r="K30" s="137">
        <v>1249402</v>
      </c>
      <c r="L30" s="138">
        <v>9.5050764665212478E-2</v>
      </c>
    </row>
    <row r="31" spans="1:12" x14ac:dyDescent="0.3">
      <c r="A31" s="22">
        <v>44408</v>
      </c>
      <c r="B31" s="21">
        <v>13261438</v>
      </c>
      <c r="C31" s="18">
        <f t="shared" si="6"/>
        <v>116862</v>
      </c>
      <c r="D31" s="54">
        <f t="shared" si="7"/>
        <v>8.8905111887975785E-3</v>
      </c>
      <c r="E31" s="23">
        <v>11258343</v>
      </c>
      <c r="F31" s="34">
        <v>0.84895340912501349</v>
      </c>
      <c r="G31" s="23">
        <v>440585</v>
      </c>
      <c r="H31" s="34">
        <v>3.3223018499200466E-2</v>
      </c>
      <c r="I31" s="23">
        <v>307687</v>
      </c>
      <c r="J31" s="34">
        <v>2.3201631678253898E-2</v>
      </c>
      <c r="K31" s="115">
        <v>1254823</v>
      </c>
      <c r="L31" s="153">
        <v>9.46219406975322E-2</v>
      </c>
    </row>
    <row r="32" spans="1:12" x14ac:dyDescent="0.3">
      <c r="A32" s="22">
        <v>44415</v>
      </c>
      <c r="B32" s="21">
        <v>13379968</v>
      </c>
      <c r="C32" s="18">
        <f t="shared" ref="C32:C37" si="8">B32-B31</f>
        <v>118530</v>
      </c>
      <c r="D32" s="54">
        <f t="shared" ref="D32:D37" si="9">(B32/B31)-1</f>
        <v>8.9379447387230027E-3</v>
      </c>
      <c r="E32" s="21">
        <v>11352216</v>
      </c>
      <c r="F32" s="32">
        <v>0.84844866594598733</v>
      </c>
      <c r="G32" s="21">
        <v>442654</v>
      </c>
      <c r="H32" s="32">
        <v>3.3083337717997534E-2</v>
      </c>
      <c r="I32" s="21">
        <v>308671</v>
      </c>
      <c r="J32" s="32">
        <v>2.3069636638891812E-2</v>
      </c>
      <c r="K32" s="114">
        <v>1276427</v>
      </c>
      <c r="L32" s="58">
        <v>9.5398359697123347E-2</v>
      </c>
    </row>
    <row r="33" spans="1:12" x14ac:dyDescent="0.3">
      <c r="A33" s="22">
        <v>44422</v>
      </c>
      <c r="B33" s="21">
        <v>13486436</v>
      </c>
      <c r="C33" s="18">
        <f t="shared" si="8"/>
        <v>106468</v>
      </c>
      <c r="D33" s="54">
        <f t="shared" si="9"/>
        <v>7.9572686571447449E-3</v>
      </c>
      <c r="E33" s="21">
        <v>11429549</v>
      </c>
      <c r="F33" s="32">
        <v>0.84748476172652287</v>
      </c>
      <c r="G33" s="21">
        <v>452630</v>
      </c>
      <c r="H33" s="32">
        <v>3.3561869125393842E-2</v>
      </c>
      <c r="I33" s="21">
        <v>326173</v>
      </c>
      <c r="J33" s="32">
        <v>2.418526288190594E-2</v>
      </c>
      <c r="K33" s="114">
        <v>1278084</v>
      </c>
      <c r="L33" s="58">
        <v>9.4768106266177363E-2</v>
      </c>
    </row>
    <row r="34" spans="1:12" x14ac:dyDescent="0.3">
      <c r="A34" s="22">
        <v>44429</v>
      </c>
      <c r="B34" s="151">
        <v>13589982</v>
      </c>
      <c r="C34" s="154">
        <f t="shared" si="8"/>
        <v>103546</v>
      </c>
      <c r="D34" s="155">
        <f t="shared" si="9"/>
        <v>7.677788260738394E-3</v>
      </c>
      <c r="E34" s="151">
        <v>11513547</v>
      </c>
      <c r="F34" s="156">
        <v>0.84720840689855215</v>
      </c>
      <c r="G34" s="151">
        <v>456853</v>
      </c>
      <c r="H34" s="156">
        <v>3.3616895151148837E-2</v>
      </c>
      <c r="I34" s="151">
        <v>326181</v>
      </c>
      <c r="J34" s="156">
        <v>2.4001577044031407E-2</v>
      </c>
      <c r="K34" s="157">
        <v>1293401</v>
      </c>
      <c r="L34" s="158">
        <v>9.5173120906267575E-2</v>
      </c>
    </row>
    <row r="35" spans="1:12" x14ac:dyDescent="0.3">
      <c r="A35" s="22">
        <v>44436</v>
      </c>
      <c r="B35" s="21">
        <v>13683325</v>
      </c>
      <c r="C35" s="18">
        <f t="shared" si="8"/>
        <v>93343</v>
      </c>
      <c r="D35" s="54">
        <f t="shared" si="9"/>
        <v>6.8685153519703057E-3</v>
      </c>
      <c r="E35" s="21">
        <v>11581739</v>
      </c>
      <c r="F35" s="32">
        <v>0.84641262266298578</v>
      </c>
      <c r="G35" s="21">
        <v>460869</v>
      </c>
      <c r="H35" s="32">
        <v>3.3681068015266755E-2</v>
      </c>
      <c r="I35" s="21">
        <v>328011</v>
      </c>
      <c r="J35" s="32">
        <v>2.3971585853584564E-2</v>
      </c>
      <c r="K35" s="114">
        <v>1312706</v>
      </c>
      <c r="L35" s="58">
        <v>9.5934723468162897E-2</v>
      </c>
    </row>
    <row r="36" spans="1:12" x14ac:dyDescent="0.3">
      <c r="A36" s="22">
        <v>44443</v>
      </c>
      <c r="B36" s="174">
        <v>13773720</v>
      </c>
      <c r="C36" s="179">
        <f t="shared" si="8"/>
        <v>90395</v>
      </c>
      <c r="D36" s="180">
        <f t="shared" si="9"/>
        <v>6.6062159599367121E-3</v>
      </c>
      <c r="E36" s="174">
        <v>11470571</v>
      </c>
      <c r="F36" s="181">
        <v>0.83278671266731141</v>
      </c>
      <c r="G36" s="174">
        <v>482562</v>
      </c>
      <c r="H36" s="181">
        <v>3.5034979656911859E-2</v>
      </c>
      <c r="I36" s="174">
        <v>389249</v>
      </c>
      <c r="J36" s="181">
        <v>2.8260266652727076E-2</v>
      </c>
      <c r="K36" s="182">
        <v>1431338</v>
      </c>
      <c r="L36" s="183">
        <v>0.10391804102304969</v>
      </c>
    </row>
    <row r="37" spans="1:12" x14ac:dyDescent="0.3">
      <c r="A37" s="22">
        <v>44450</v>
      </c>
      <c r="B37" s="174">
        <v>13964660</v>
      </c>
      <c r="C37" s="179">
        <f t="shared" si="8"/>
        <v>190940</v>
      </c>
      <c r="D37" s="180">
        <f t="shared" si="9"/>
        <v>1.3862631155562966E-2</v>
      </c>
      <c r="E37" s="174">
        <v>11634441</v>
      </c>
      <c r="F37" s="181">
        <v>0.833134569692352</v>
      </c>
      <c r="G37" s="174">
        <v>487271</v>
      </c>
      <c r="H37" s="181">
        <v>3.4893151712966877E-2</v>
      </c>
      <c r="I37" s="174">
        <v>401910</v>
      </c>
      <c r="J37" s="181">
        <v>2.8780507366452174E-2</v>
      </c>
      <c r="K37" s="182">
        <v>1441038</v>
      </c>
      <c r="L37" s="183">
        <v>0.10319177122822898</v>
      </c>
    </row>
    <row r="38" spans="1:12" x14ac:dyDescent="0.3">
      <c r="A38" s="22">
        <v>44457</v>
      </c>
      <c r="B38" s="21">
        <v>14151270</v>
      </c>
      <c r="C38" s="18">
        <f t="shared" ref="C38:C43" si="10">B38-B37</f>
        <v>186610</v>
      </c>
      <c r="D38" s="54">
        <f t="shared" ref="D38:D43" si="11">(B38/B37)-1</f>
        <v>1.3363017789190801E-2</v>
      </c>
      <c r="E38" s="21">
        <v>11795423</v>
      </c>
      <c r="F38" s="32">
        <v>0.83352398759969948</v>
      </c>
      <c r="G38" s="21">
        <v>496702</v>
      </c>
      <c r="H38" s="32">
        <v>3.5099464571024371E-2</v>
      </c>
      <c r="I38" s="21">
        <v>402088</v>
      </c>
      <c r="J38" s="32">
        <v>2.8413562881635358E-2</v>
      </c>
      <c r="K38" s="114">
        <v>1457057</v>
      </c>
      <c r="L38" s="58">
        <v>0.10296298494764074</v>
      </c>
    </row>
    <row r="39" spans="1:12" x14ac:dyDescent="0.3">
      <c r="A39" s="22">
        <v>44464</v>
      </c>
      <c r="B39" s="21">
        <v>14239186</v>
      </c>
      <c r="C39" s="18">
        <f t="shared" si="10"/>
        <v>87916</v>
      </c>
      <c r="D39" s="54">
        <f t="shared" si="11"/>
        <v>6.2125872801521709E-3</v>
      </c>
      <c r="E39" s="21">
        <v>11865063</v>
      </c>
      <c r="F39" s="32">
        <v>0.83326834834519337</v>
      </c>
      <c r="G39" s="21">
        <v>498657</v>
      </c>
      <c r="H39" s="32">
        <v>3.5020049601149954E-2</v>
      </c>
      <c r="I39" s="21">
        <v>402671</v>
      </c>
      <c r="J39" s="32">
        <v>2.8279074379673107E-2</v>
      </c>
      <c r="K39" s="114">
        <v>1472795</v>
      </c>
      <c r="L39" s="58">
        <v>0.10343252767398362</v>
      </c>
    </row>
    <row r="40" spans="1:12" x14ac:dyDescent="0.3">
      <c r="A40" s="22">
        <v>44471</v>
      </c>
      <c r="B40" s="197">
        <v>14310521</v>
      </c>
      <c r="C40" s="203">
        <f t="shared" si="10"/>
        <v>71335</v>
      </c>
      <c r="D40" s="204">
        <f t="shared" si="11"/>
        <v>5.0097667099791021E-3</v>
      </c>
      <c r="E40" s="197">
        <v>12051708</v>
      </c>
      <c r="F40" s="205">
        <v>0.8421571793228213</v>
      </c>
      <c r="G40" s="197">
        <v>475259</v>
      </c>
      <c r="H40" s="205">
        <v>3.3210461030733961E-2</v>
      </c>
      <c r="I40" s="197">
        <v>325766</v>
      </c>
      <c r="J40" s="205">
        <v>2.276409083918049E-2</v>
      </c>
      <c r="K40" s="198">
        <v>1457788</v>
      </c>
      <c r="L40" s="206">
        <v>0.10186826880726425</v>
      </c>
    </row>
    <row r="41" spans="1:12" x14ac:dyDescent="0.3">
      <c r="A41" s="22">
        <v>44478</v>
      </c>
      <c r="B41" s="197">
        <v>14370832</v>
      </c>
      <c r="C41" s="203">
        <f t="shared" si="10"/>
        <v>60311</v>
      </c>
      <c r="D41" s="204">
        <f t="shared" si="11"/>
        <v>4.2144517310027663E-3</v>
      </c>
      <c r="E41" s="197">
        <v>11937031</v>
      </c>
      <c r="F41" s="205">
        <v>0.83064299965374311</v>
      </c>
      <c r="G41" s="197">
        <v>513915</v>
      </c>
      <c r="H41" s="205">
        <v>3.5760977513340911E-2</v>
      </c>
      <c r="I41" s="197">
        <v>409735</v>
      </c>
      <c r="J41" s="205">
        <v>2.8511571215918467E-2</v>
      </c>
      <c r="K41" s="198">
        <v>1510151</v>
      </c>
      <c r="L41" s="206">
        <v>0.10508445161699755</v>
      </c>
    </row>
    <row r="42" spans="1:12" x14ac:dyDescent="0.3">
      <c r="A42" s="22">
        <v>44485</v>
      </c>
      <c r="B42" s="197">
        <v>14413401</v>
      </c>
      <c r="C42" s="203">
        <f t="shared" si="10"/>
        <v>42569</v>
      </c>
      <c r="D42" s="204">
        <f t="shared" si="11"/>
        <v>2.9621806169608522E-3</v>
      </c>
      <c r="E42" s="197">
        <v>12104808</v>
      </c>
      <c r="F42" s="205">
        <v>0.83983009978005885</v>
      </c>
      <c r="G42" s="197">
        <v>489050</v>
      </c>
      <c r="H42" s="205">
        <v>3.3930229235972831E-2</v>
      </c>
      <c r="I42" s="197">
        <v>327798</v>
      </c>
      <c r="J42" s="205">
        <v>2.2742585181665314E-2</v>
      </c>
      <c r="K42" s="198">
        <v>1491745</v>
      </c>
      <c r="L42" s="206">
        <v>0.103497085802303</v>
      </c>
    </row>
    <row r="43" spans="1:12" x14ac:dyDescent="0.3">
      <c r="A43" s="22">
        <v>44492</v>
      </c>
      <c r="B43" s="197">
        <v>14443424</v>
      </c>
      <c r="C43" s="203">
        <f t="shared" si="10"/>
        <v>30023</v>
      </c>
      <c r="D43" s="204">
        <f t="shared" si="11"/>
        <v>2.0829920710594418E-3</v>
      </c>
      <c r="E43" s="197">
        <v>11890436</v>
      </c>
      <c r="F43" s="205">
        <v>0.8232421896636144</v>
      </c>
      <c r="G43" s="197">
        <v>509149</v>
      </c>
      <c r="H43" s="205">
        <v>3.5251267289529133E-2</v>
      </c>
      <c r="I43" s="197">
        <v>386775</v>
      </c>
      <c r="J43" s="205">
        <v>2.6778622575921056E-2</v>
      </c>
      <c r="K43" s="198">
        <v>1657064</v>
      </c>
      <c r="L43" s="206">
        <v>0.11472792047093543</v>
      </c>
    </row>
    <row r="44" spans="1:12" x14ac:dyDescent="0.3">
      <c r="A44" s="22">
        <v>44499</v>
      </c>
      <c r="B44" s="21">
        <v>14470137</v>
      </c>
      <c r="C44" s="18">
        <f>B44-B43</f>
        <v>26713</v>
      </c>
      <c r="D44" s="54">
        <f>(B44/B43)-1</f>
        <v>1.8494921979719248E-3</v>
      </c>
      <c r="E44" s="21">
        <v>12157049</v>
      </c>
      <c r="F44" s="32">
        <v>0.84014747061482553</v>
      </c>
      <c r="G44" s="21">
        <v>492129</v>
      </c>
      <c r="H44" s="32">
        <v>3.4009975164713366E-2</v>
      </c>
      <c r="I44" s="21">
        <v>322642</v>
      </c>
      <c r="J44" s="32">
        <v>2.2297093662623928E-2</v>
      </c>
      <c r="K44" s="114">
        <v>1498317</v>
      </c>
      <c r="L44" s="58">
        <v>0.10354546055783716</v>
      </c>
    </row>
    <row r="45" spans="1:12" x14ac:dyDescent="0.3">
      <c r="A45" s="22">
        <v>44506</v>
      </c>
      <c r="B45" s="215">
        <v>14493972</v>
      </c>
      <c r="C45" s="221">
        <f>B45-B44</f>
        <v>23835</v>
      </c>
      <c r="D45" s="222">
        <f>(B45/B44)-1</f>
        <v>1.6471855104067679E-3</v>
      </c>
      <c r="E45" s="215">
        <v>11891970</v>
      </c>
      <c r="F45" s="223">
        <v>0.82047695414341903</v>
      </c>
      <c r="G45" s="215">
        <v>516910</v>
      </c>
      <c r="H45" s="223">
        <v>3.5663791816349585E-2</v>
      </c>
      <c r="I45" s="215">
        <v>395701</v>
      </c>
      <c r="J45" s="223">
        <v>2.73010738533233E-2</v>
      </c>
      <c r="K45" s="216">
        <v>1689391</v>
      </c>
      <c r="L45" s="224">
        <v>0.11655818018690804</v>
      </c>
    </row>
    <row r="46" spans="1:12" x14ac:dyDescent="0.3">
      <c r="A46" s="22">
        <v>44513</v>
      </c>
      <c r="B46" s="215">
        <v>14514699</v>
      </c>
      <c r="C46" s="221">
        <f>B46-B45</f>
        <v>20727</v>
      </c>
      <c r="D46" s="222">
        <f>(B46/B45)-1</f>
        <v>1.4300427791635872E-3</v>
      </c>
      <c r="E46" s="215">
        <v>12188061</v>
      </c>
      <c r="F46" s="223">
        <v>0.83970470210922044</v>
      </c>
      <c r="G46" s="215">
        <v>492780</v>
      </c>
      <c r="H46" s="223">
        <v>3.3950411234845448E-2</v>
      </c>
      <c r="I46" s="215">
        <v>320578</v>
      </c>
      <c r="J46" s="223">
        <v>2.20864380308541E-2</v>
      </c>
      <c r="K46" s="216">
        <v>1513280</v>
      </c>
      <c r="L46" s="224">
        <v>0.10425844862507999</v>
      </c>
    </row>
    <row r="47" spans="1:12" x14ac:dyDescent="0.3">
      <c r="A47" s="22">
        <v>44520</v>
      </c>
      <c r="B47" s="215">
        <v>14538687</v>
      </c>
      <c r="C47" s="221">
        <f t="shared" ref="C47:C48" si="12">B47-B46</f>
        <v>23988</v>
      </c>
      <c r="D47" s="222">
        <f t="shared" ref="D47:D48" si="13">(B47/B46)-1</f>
        <v>1.6526694766456629E-3</v>
      </c>
      <c r="E47" s="215">
        <v>11908844</v>
      </c>
      <c r="F47" s="223">
        <v>0.81911413320886539</v>
      </c>
      <c r="G47" s="215">
        <v>520367</v>
      </c>
      <c r="H47" s="223">
        <v>3.5791884095173108E-2</v>
      </c>
      <c r="I47" s="215">
        <v>396844</v>
      </c>
      <c r="J47" s="223">
        <v>2.729572484778027E-2</v>
      </c>
      <c r="K47" s="216">
        <v>1712632</v>
      </c>
      <c r="L47" s="224">
        <v>0.1177982578481812</v>
      </c>
    </row>
    <row r="48" spans="1:12" x14ac:dyDescent="0.3">
      <c r="A48" s="22">
        <v>44527</v>
      </c>
      <c r="B48" s="215">
        <v>14555592</v>
      </c>
      <c r="C48" s="221">
        <f t="shared" si="12"/>
        <v>16905</v>
      </c>
      <c r="D48" s="222">
        <f t="shared" si="13"/>
        <v>1.1627597457735117E-3</v>
      </c>
      <c r="E48" s="215">
        <v>12180557</v>
      </c>
      <c r="F48" s="223">
        <v>0.83683006503617308</v>
      </c>
      <c r="G48" s="215">
        <v>497013</v>
      </c>
      <c r="H48" s="223">
        <v>3.4145845802767763E-2</v>
      </c>
      <c r="I48" s="215">
        <v>324862</v>
      </c>
      <c r="J48" s="223">
        <v>2.2318707476824028E-2</v>
      </c>
      <c r="K48" s="216">
        <v>1553160</v>
      </c>
      <c r="L48" s="224">
        <v>0.10670538168423517</v>
      </c>
    </row>
    <row r="49" spans="1:12" x14ac:dyDescent="0.3">
      <c r="A49" s="22">
        <v>44534</v>
      </c>
      <c r="B49" s="215">
        <v>14577871</v>
      </c>
      <c r="C49" s="221">
        <f t="shared" ref="C49:C54" si="14">B49-B48</f>
        <v>22279</v>
      </c>
      <c r="D49" s="222">
        <f t="shared" ref="D49:D54" si="15">(B49/B48)-1</f>
        <v>1.5306144882323292E-3</v>
      </c>
      <c r="E49" s="215">
        <v>12227789</v>
      </c>
      <c r="F49" s="223">
        <v>0.83879113760850266</v>
      </c>
      <c r="G49" s="215">
        <v>496338</v>
      </c>
      <c r="H49" s="223">
        <v>3.4047358492882811E-2</v>
      </c>
      <c r="I49" s="215">
        <v>319894</v>
      </c>
      <c r="J49" s="223">
        <v>2.1943807844094654E-2</v>
      </c>
      <c r="K49" s="216">
        <v>1533850</v>
      </c>
      <c r="L49" s="224">
        <v>0.1052176960545199</v>
      </c>
    </row>
    <row r="50" spans="1:12" x14ac:dyDescent="0.3">
      <c r="A50" s="22">
        <v>44541</v>
      </c>
      <c r="B50" s="215">
        <v>14598573</v>
      </c>
      <c r="C50" s="221">
        <f t="shared" si="14"/>
        <v>20702</v>
      </c>
      <c r="D50" s="222">
        <f t="shared" si="15"/>
        <v>1.4200976260525522E-3</v>
      </c>
      <c r="E50" s="215">
        <v>11939134</v>
      </c>
      <c r="F50" s="223">
        <v>0.81782883847619903</v>
      </c>
      <c r="G50" s="215">
        <v>523913</v>
      </c>
      <c r="H50" s="223">
        <v>3.5887959734146616E-2</v>
      </c>
      <c r="I50" s="215">
        <v>401130</v>
      </c>
      <c r="J50" s="223">
        <v>2.7477343162239213E-2</v>
      </c>
      <c r="K50" s="216">
        <v>1734396</v>
      </c>
      <c r="L50" s="224">
        <v>0.11880585862741516</v>
      </c>
    </row>
    <row r="51" spans="1:12" x14ac:dyDescent="0.3">
      <c r="A51" s="22">
        <v>44548</v>
      </c>
      <c r="B51" s="215">
        <v>14619984</v>
      </c>
      <c r="C51" s="221">
        <f t="shared" si="14"/>
        <v>21411</v>
      </c>
      <c r="D51" s="222">
        <f t="shared" si="15"/>
        <v>1.4666501993036984E-3</v>
      </c>
      <c r="E51" s="215">
        <v>12216224</v>
      </c>
      <c r="F51" s="223">
        <v>0.83558395139146524</v>
      </c>
      <c r="G51" s="215">
        <v>502841</v>
      </c>
      <c r="H51" s="223">
        <v>3.4394086888193585E-2</v>
      </c>
      <c r="I51" s="215">
        <v>333518</v>
      </c>
      <c r="J51" s="223">
        <v>2.2812473666181853E-2</v>
      </c>
      <c r="K51" s="216">
        <v>1567401</v>
      </c>
      <c r="L51" s="224">
        <v>0.10720948805415929</v>
      </c>
    </row>
    <row r="52" spans="1:12" x14ac:dyDescent="0.3">
      <c r="A52" s="22">
        <v>44555</v>
      </c>
      <c r="B52" s="215">
        <v>14637303</v>
      </c>
      <c r="C52" s="221">
        <f t="shared" si="14"/>
        <v>17319</v>
      </c>
      <c r="D52" s="222">
        <f t="shared" si="15"/>
        <v>1.1846114195472879E-3</v>
      </c>
      <c r="E52" s="215">
        <v>11979878</v>
      </c>
      <c r="F52" s="223">
        <v>0.81844845324305993</v>
      </c>
      <c r="G52" s="215">
        <v>521317</v>
      </c>
      <c r="H52" s="223">
        <v>3.561564586044301E-2</v>
      </c>
      <c r="I52" s="215">
        <v>395803</v>
      </c>
      <c r="J52" s="223">
        <v>2.7040705517949584E-2</v>
      </c>
      <c r="K52" s="216">
        <v>1740305</v>
      </c>
      <c r="L52" s="224">
        <v>0.11889519537854754</v>
      </c>
    </row>
    <row r="53" spans="1:12" x14ac:dyDescent="0.3">
      <c r="A53" s="22">
        <v>44562</v>
      </c>
      <c r="B53" s="215">
        <v>14656182</v>
      </c>
      <c r="C53" s="221">
        <f t="shared" si="14"/>
        <v>18879</v>
      </c>
      <c r="D53" s="222">
        <f t="shared" si="15"/>
        <v>1.289786786541125E-3</v>
      </c>
      <c r="E53" s="215">
        <v>11990891</v>
      </c>
      <c r="F53" s="223">
        <v>0.81814561254766083</v>
      </c>
      <c r="G53" s="215">
        <v>523337</v>
      </c>
      <c r="H53" s="223">
        <v>3.570759424248416E-2</v>
      </c>
      <c r="I53" s="215">
        <v>395784</v>
      </c>
      <c r="J53" s="223">
        <v>2.7004577317612459E-2</v>
      </c>
      <c r="K53" s="216">
        <v>1746170</v>
      </c>
      <c r="L53" s="224">
        <v>0.11914221589224261</v>
      </c>
    </row>
    <row r="54" spans="1:12" x14ac:dyDescent="0.3">
      <c r="A54" s="22">
        <v>44569</v>
      </c>
      <c r="B54" s="215">
        <v>14678220</v>
      </c>
      <c r="C54" s="221">
        <f t="shared" si="14"/>
        <v>22038</v>
      </c>
      <c r="D54" s="222">
        <f t="shared" si="15"/>
        <v>1.5036658251106338E-3</v>
      </c>
      <c r="E54" s="215">
        <v>11999162</v>
      </c>
      <c r="F54" s="223">
        <v>0.81748072995226939</v>
      </c>
      <c r="G54" s="215">
        <v>524586</v>
      </c>
      <c r="H54" s="223">
        <v>3.5739074628940021E-2</v>
      </c>
      <c r="I54" s="215">
        <v>399307</v>
      </c>
      <c r="J54" s="223">
        <v>2.720404790226608E-2</v>
      </c>
      <c r="K54" s="216">
        <v>1755165</v>
      </c>
      <c r="L54" s="224">
        <v>0.11957614751652448</v>
      </c>
    </row>
    <row r="55" spans="1:12" x14ac:dyDescent="0.3">
      <c r="A55" s="22">
        <v>44576</v>
      </c>
      <c r="B55" s="215">
        <v>14699359</v>
      </c>
      <c r="C55" s="221">
        <f t="shared" ref="C55:C60" si="16">B55-B54</f>
        <v>21139</v>
      </c>
      <c r="D55" s="222">
        <f>(B55/B54)-1</f>
        <v>1.4401610004481924E-3</v>
      </c>
      <c r="E55" s="215">
        <v>12291612</v>
      </c>
      <c r="F55" s="223">
        <v>0.83620054452714576</v>
      </c>
      <c r="G55" s="215">
        <v>501709</v>
      </c>
      <c r="H55" s="223">
        <v>3.4131352258285549E-2</v>
      </c>
      <c r="I55" s="215">
        <v>325148</v>
      </c>
      <c r="J55" s="223">
        <v>2.2119876111604594E-2</v>
      </c>
      <c r="K55" s="216">
        <v>1580890</v>
      </c>
      <c r="L55" s="224">
        <v>0.10754822710296415</v>
      </c>
    </row>
    <row r="56" spans="1:12" x14ac:dyDescent="0.3">
      <c r="A56" s="22">
        <v>44583</v>
      </c>
      <c r="B56" s="234">
        <v>14726292</v>
      </c>
      <c r="C56" s="244">
        <f t="shared" si="16"/>
        <v>26933</v>
      </c>
      <c r="D56" s="245">
        <f>(B56/B55)-1</f>
        <v>1.8322567671147372E-3</v>
      </c>
      <c r="E56" s="234">
        <v>12033736</v>
      </c>
      <c r="F56" s="246">
        <v>0.81715994766367528</v>
      </c>
      <c r="G56" s="234">
        <v>525695</v>
      </c>
      <c r="H56" s="246">
        <v>3.5697716709678175E-2</v>
      </c>
      <c r="I56" s="234">
        <v>397522</v>
      </c>
      <c r="J56" s="246">
        <v>2.6994032170487996E-2</v>
      </c>
      <c r="K56" s="235">
        <v>1769339</v>
      </c>
      <c r="L56" s="224">
        <v>0.12014830345615855</v>
      </c>
    </row>
    <row r="57" spans="1:12" x14ac:dyDescent="0.3">
      <c r="A57" s="22">
        <v>44590</v>
      </c>
      <c r="B57" s="215">
        <v>14750731</v>
      </c>
      <c r="C57" s="221">
        <f t="shared" si="16"/>
        <v>24439</v>
      </c>
      <c r="D57" s="222">
        <f>(B57/B56)-1</f>
        <v>1.6595487852610891E-3</v>
      </c>
      <c r="E57" s="215">
        <v>12045406</v>
      </c>
      <c r="F57" s="223">
        <v>0.81659722491041287</v>
      </c>
      <c r="G57" s="215">
        <v>526530</v>
      </c>
      <c r="H57" s="223">
        <v>3.5695180123615569E-2</v>
      </c>
      <c r="I57" s="215">
        <v>399063</v>
      </c>
      <c r="J57" s="223">
        <v>2.7053777877177748E-2</v>
      </c>
      <c r="K57" s="216">
        <v>1779732</v>
      </c>
      <c r="L57" s="224">
        <v>0.12065381708879377</v>
      </c>
    </row>
    <row r="58" spans="1:12" x14ac:dyDescent="0.3">
      <c r="A58" s="22">
        <v>44597</v>
      </c>
      <c r="B58" s="21">
        <v>14775732</v>
      </c>
      <c r="C58" s="18">
        <f t="shared" si="16"/>
        <v>25001</v>
      </c>
      <c r="D58" s="54">
        <f>(B58/B57)-1</f>
        <v>1.6948990527994034E-3</v>
      </c>
      <c r="E58" s="21">
        <v>12058617</v>
      </c>
      <c r="F58" s="32">
        <v>0.81610961812247274</v>
      </c>
      <c r="G58" s="21">
        <v>528892</v>
      </c>
      <c r="H58" s="32">
        <v>3.5794639480467023E-2</v>
      </c>
      <c r="I58" s="21">
        <v>399831</v>
      </c>
      <c r="J58" s="32">
        <v>2.7059979160423322E-2</v>
      </c>
      <c r="K58" s="114">
        <v>1788392</v>
      </c>
      <c r="L58" s="58">
        <v>0.12103576323663694</v>
      </c>
    </row>
    <row r="59" spans="1:12" x14ac:dyDescent="0.3">
      <c r="A59" s="22">
        <v>44604</v>
      </c>
      <c r="B59" s="21">
        <v>14798210</v>
      </c>
      <c r="C59" s="18">
        <f t="shared" si="16"/>
        <v>22478</v>
      </c>
      <c r="D59" s="54">
        <f t="shared" ref="D59:D60" si="17">(B59/B58)-1</f>
        <v>1.5212782689886239E-3</v>
      </c>
      <c r="E59" s="21">
        <v>12069316</v>
      </c>
      <c r="F59" s="32">
        <v>0.8155929669872235</v>
      </c>
      <c r="G59" s="21">
        <v>529912</v>
      </c>
      <c r="H59" s="32">
        <v>3.5809195841929528E-2</v>
      </c>
      <c r="I59" s="21">
        <v>400898</v>
      </c>
      <c r="J59" s="32">
        <v>2.709097924681431E-2</v>
      </c>
      <c r="K59" s="114">
        <v>1798084</v>
      </c>
      <c r="L59" s="58">
        <v>0.12150685792403271</v>
      </c>
    </row>
    <row r="60" spans="1:12" x14ac:dyDescent="0.3">
      <c r="A60" s="22">
        <v>44611</v>
      </c>
      <c r="B60" s="250">
        <v>14816998</v>
      </c>
      <c r="C60" s="248">
        <f t="shared" si="16"/>
        <v>18788</v>
      </c>
      <c r="D60" s="54">
        <f t="shared" si="17"/>
        <v>1.2696130140064099E-3</v>
      </c>
      <c r="E60" s="250">
        <v>12355119</v>
      </c>
      <c r="F60" s="256">
        <v>0.83384765254068338</v>
      </c>
      <c r="G60" s="250">
        <v>508221</v>
      </c>
      <c r="H60" s="256">
        <v>3.4299862900703637E-2</v>
      </c>
      <c r="I60" s="250">
        <v>328043</v>
      </c>
      <c r="J60" s="256">
        <v>2.2139639891967319E-2</v>
      </c>
      <c r="K60" s="251">
        <v>1625615</v>
      </c>
      <c r="L60" s="257">
        <v>0.1097128446666457</v>
      </c>
    </row>
    <row r="61" spans="1:12" x14ac:dyDescent="0.3">
      <c r="A61" s="22">
        <v>44618</v>
      </c>
      <c r="B61" s="250">
        <v>14840033</v>
      </c>
      <c r="C61" s="248">
        <f>B61-B60</f>
        <v>23035</v>
      </c>
      <c r="D61" s="264">
        <f>(B61/B60)-1</f>
        <v>1.5546334014489016E-3</v>
      </c>
      <c r="E61" s="250">
        <v>12345049</v>
      </c>
      <c r="F61" s="256">
        <v>0.83187476739438515</v>
      </c>
      <c r="G61" s="250">
        <v>507370</v>
      </c>
      <c r="H61" s="256">
        <v>3.4189277072362308E-2</v>
      </c>
      <c r="I61" s="250">
        <v>324022</v>
      </c>
      <c r="J61" s="256">
        <v>2.1834318023416795E-2</v>
      </c>
      <c r="K61" s="251">
        <v>1663592</v>
      </c>
      <c r="L61" s="257">
        <v>0.11210163750983572</v>
      </c>
    </row>
    <row r="62" spans="1:12" x14ac:dyDescent="0.3">
      <c r="A62" s="22">
        <v>44625</v>
      </c>
      <c r="B62" s="250">
        <v>14861056</v>
      </c>
      <c r="C62" s="248">
        <f>B62-B61</f>
        <v>21023</v>
      </c>
      <c r="D62" s="264">
        <f>(B62/B61)-1</f>
        <v>1.4166410546392338E-3</v>
      </c>
      <c r="E62" s="250">
        <v>12104479</v>
      </c>
      <c r="F62" s="256">
        <v>0.81451001866892903</v>
      </c>
      <c r="G62" s="250">
        <v>533175</v>
      </c>
      <c r="H62" s="256">
        <v>3.5877329309572617E-2</v>
      </c>
      <c r="I62" s="250">
        <v>401858</v>
      </c>
      <c r="J62" s="256">
        <v>2.7041012428726464E-2</v>
      </c>
      <c r="K62" s="251">
        <v>1821544</v>
      </c>
      <c r="L62" s="257">
        <v>0.12257163959277187</v>
      </c>
    </row>
    <row r="63" spans="1:12" x14ac:dyDescent="0.3">
      <c r="A63" s="22">
        <v>44632</v>
      </c>
      <c r="B63" s="21">
        <v>14881799</v>
      </c>
      <c r="C63" s="18">
        <f>B63-B62</f>
        <v>20743</v>
      </c>
      <c r="D63" s="54">
        <f>(B63/B62)-1</f>
        <v>1.3957958303905116E-3</v>
      </c>
      <c r="E63" s="21">
        <v>12385730</v>
      </c>
      <c r="F63" s="32">
        <v>0.83227370561852099</v>
      </c>
      <c r="G63" s="21">
        <v>512616</v>
      </c>
      <c r="H63" s="32">
        <v>3.4445835479971203E-2</v>
      </c>
      <c r="I63" s="21">
        <v>331257</v>
      </c>
      <c r="J63" s="32">
        <v>2.2259204011558013E-2</v>
      </c>
      <c r="K63" s="114">
        <v>1652196</v>
      </c>
      <c r="L63" s="58">
        <v>0.11102125488994979</v>
      </c>
    </row>
    <row r="64" spans="1:12" x14ac:dyDescent="0.3">
      <c r="A64" s="22">
        <v>44639</v>
      </c>
      <c r="B64" s="268">
        <v>14901128</v>
      </c>
      <c r="C64" s="274">
        <f>B64-B63</f>
        <v>19329</v>
      </c>
      <c r="D64" s="275">
        <f>(B64/B63)-1</f>
        <v>1.2988349056455295E-3</v>
      </c>
      <c r="E64" s="268">
        <v>12124538</v>
      </c>
      <c r="F64" s="276">
        <v>0.81366578422787861</v>
      </c>
      <c r="G64" s="268">
        <v>535014</v>
      </c>
      <c r="H64" s="276">
        <v>3.5904261744480012E-2</v>
      </c>
      <c r="I64" s="268">
        <v>404226</v>
      </c>
      <c r="J64" s="276">
        <v>2.7127208087870933E-2</v>
      </c>
      <c r="K64" s="269">
        <v>1837350</v>
      </c>
      <c r="L64" s="277">
        <v>0.12330274593977046</v>
      </c>
    </row>
    <row r="65" spans="1:12" x14ac:dyDescent="0.3">
      <c r="A65" s="22">
        <v>44646</v>
      </c>
      <c r="B65" s="268">
        <v>14922097</v>
      </c>
      <c r="C65" s="274">
        <f t="shared" ref="C65:C66" si="18">B65-B64</f>
        <v>20969</v>
      </c>
      <c r="D65" s="275">
        <f t="shared" ref="D65:D68" si="19">(B65/B64)-1</f>
        <v>1.4072089039165459E-3</v>
      </c>
      <c r="E65" s="268">
        <v>12389200</v>
      </c>
      <c r="F65" s="276">
        <v>0.83025864260230986</v>
      </c>
      <c r="G65" s="268">
        <v>513846</v>
      </c>
      <c r="H65" s="276">
        <v>3.4435240569740296E-2</v>
      </c>
      <c r="I65" s="268">
        <v>329982</v>
      </c>
      <c r="J65" s="276">
        <v>2.2113647967842591E-2</v>
      </c>
      <c r="K65" s="269">
        <v>1689069</v>
      </c>
      <c r="L65" s="277">
        <v>0.11319246886010727</v>
      </c>
    </row>
    <row r="66" spans="1:12" x14ac:dyDescent="0.3">
      <c r="A66" s="22">
        <v>44653</v>
      </c>
      <c r="B66" s="268">
        <v>14942102</v>
      </c>
      <c r="C66" s="274">
        <f t="shared" si="18"/>
        <v>20005</v>
      </c>
      <c r="D66" s="275">
        <f t="shared" si="19"/>
        <v>1.340629269465321E-3</v>
      </c>
      <c r="E66" s="268">
        <v>12377193</v>
      </c>
      <c r="F66" s="276">
        <v>0.82834349544662456</v>
      </c>
      <c r="G66" s="268">
        <v>520241</v>
      </c>
      <c r="H66" s="276">
        <v>3.4817122785000397E-2</v>
      </c>
      <c r="I66" s="268">
        <v>353304</v>
      </c>
      <c r="J66" s="276">
        <v>2.3644866030227876E-2</v>
      </c>
      <c r="K66" s="269">
        <v>1691364</v>
      </c>
      <c r="L66" s="277">
        <v>0.11319451573814715</v>
      </c>
    </row>
    <row r="67" spans="1:12" x14ac:dyDescent="0.3">
      <c r="A67" s="22">
        <v>44660</v>
      </c>
      <c r="B67" s="268">
        <v>14960825</v>
      </c>
      <c r="C67" s="274">
        <f t="shared" ref="C67:C72" si="20">B67-B66</f>
        <v>18723</v>
      </c>
      <c r="D67" s="275">
        <f t="shared" si="19"/>
        <v>1.2530365540270871E-3</v>
      </c>
      <c r="E67" s="268">
        <v>12158453</v>
      </c>
      <c r="F67" s="276">
        <v>0.81268599826546994</v>
      </c>
      <c r="G67" s="268">
        <v>540015</v>
      </c>
      <c r="H67" s="276">
        <v>3.6095268810376432E-2</v>
      </c>
      <c r="I67" s="268">
        <v>405112</v>
      </c>
      <c r="J67" s="276">
        <v>2.7078185862076457E-2</v>
      </c>
      <c r="K67" s="269">
        <v>1857245</v>
      </c>
      <c r="L67" s="277">
        <v>0.12414054706207713</v>
      </c>
    </row>
    <row r="68" spans="1:12" x14ac:dyDescent="0.3">
      <c r="A68" s="22">
        <v>44667</v>
      </c>
      <c r="B68" s="268">
        <v>14981069</v>
      </c>
      <c r="C68" s="274">
        <f t="shared" si="20"/>
        <v>20244</v>
      </c>
      <c r="D68" s="275">
        <f t="shared" si="19"/>
        <v>1.3531339347929716E-3</v>
      </c>
      <c r="E68" s="268">
        <v>12169429</v>
      </c>
      <c r="F68" s="276">
        <v>0.8123204692535626</v>
      </c>
      <c r="G68" s="268">
        <v>539869</v>
      </c>
      <c r="H68" s="276">
        <v>3.6036747444391316E-2</v>
      </c>
      <c r="I68" s="268">
        <v>405857</v>
      </c>
      <c r="J68" s="276">
        <v>2.7091324390802821E-2</v>
      </c>
      <c r="K68" s="269">
        <v>1865914</v>
      </c>
      <c r="L68" s="277">
        <v>0.12455145891124325</v>
      </c>
    </row>
    <row r="69" spans="1:12" x14ac:dyDescent="0.3">
      <c r="A69" s="22">
        <v>44674</v>
      </c>
      <c r="B69" s="268">
        <v>15001452</v>
      </c>
      <c r="C69" s="274">
        <f t="shared" si="20"/>
        <v>20383</v>
      </c>
      <c r="D69" s="275">
        <f>(B69/B68)-1</f>
        <v>1.3605838141457216E-3</v>
      </c>
      <c r="E69" s="268">
        <v>12179995</v>
      </c>
      <c r="F69" s="276">
        <v>0.81192107270682867</v>
      </c>
      <c r="G69" s="268">
        <v>542929</v>
      </c>
      <c r="H69" s="276">
        <v>3.6191763303978844E-2</v>
      </c>
      <c r="I69" s="268">
        <v>406373</v>
      </c>
      <c r="J69" s="276">
        <v>2.7088911126736264E-2</v>
      </c>
      <c r="K69" s="269">
        <v>1872155</v>
      </c>
      <c r="L69" s="277">
        <v>0.12479825286245624</v>
      </c>
    </row>
    <row r="70" spans="1:12" x14ac:dyDescent="0.3">
      <c r="A70" s="22">
        <v>44681</v>
      </c>
      <c r="B70" s="21">
        <v>15020466</v>
      </c>
      <c r="C70" s="18">
        <f t="shared" si="20"/>
        <v>19014</v>
      </c>
      <c r="D70" s="275">
        <f t="shared" ref="D70:D71" si="21">(B70/B69)-1</f>
        <v>1.2674773081966517E-3</v>
      </c>
      <c r="E70" s="21">
        <v>12446676</v>
      </c>
      <c r="F70" s="32">
        <v>0.8286477929512972</v>
      </c>
      <c r="G70" s="21">
        <v>525689</v>
      </c>
      <c r="H70" s="32">
        <v>3.499818181406622E-2</v>
      </c>
      <c r="I70" s="21">
        <v>342201</v>
      </c>
      <c r="J70" s="32">
        <v>2.2782315808311141E-2</v>
      </c>
      <c r="K70" s="114">
        <v>1705900</v>
      </c>
      <c r="L70" s="58">
        <v>0.11357170942632538</v>
      </c>
    </row>
    <row r="71" spans="1:12" x14ac:dyDescent="0.3">
      <c r="A71" s="22">
        <v>44688</v>
      </c>
      <c r="B71" s="286">
        <v>15041610</v>
      </c>
      <c r="C71" s="292">
        <f t="shared" si="20"/>
        <v>21144</v>
      </c>
      <c r="D71" s="275">
        <f t="shared" si="21"/>
        <v>1.4076793622781469E-3</v>
      </c>
      <c r="E71" s="286">
        <v>12190722</v>
      </c>
      <c r="F71" s="293">
        <v>0.81046656574661891</v>
      </c>
      <c r="G71" s="286">
        <v>549238</v>
      </c>
      <c r="H71" s="293">
        <v>3.6514575234964874E-2</v>
      </c>
      <c r="I71" s="286">
        <v>413553</v>
      </c>
      <c r="J71" s="293">
        <v>2.7493931833094995E-2</v>
      </c>
      <c r="K71" s="287">
        <v>1888097</v>
      </c>
      <c r="L71" s="294">
        <v>0.12552492718532124</v>
      </c>
    </row>
    <row r="72" spans="1:12" x14ac:dyDescent="0.3">
      <c r="A72" s="307">
        <v>44695</v>
      </c>
      <c r="B72" s="304">
        <v>15059149</v>
      </c>
      <c r="C72" s="308">
        <f t="shared" si="20"/>
        <v>17539</v>
      </c>
      <c r="D72" s="309">
        <f t="shared" ref="D72:D78" si="22">(B72/B71)-1</f>
        <v>1.166032093638858E-3</v>
      </c>
      <c r="E72" s="304">
        <v>12473089</v>
      </c>
      <c r="F72" s="310">
        <v>0.82827316470538936</v>
      </c>
      <c r="G72" s="304">
        <v>528661</v>
      </c>
      <c r="H72" s="310">
        <v>3.5105635783270354E-2</v>
      </c>
      <c r="I72" s="304">
        <v>340929</v>
      </c>
      <c r="J72" s="310">
        <v>2.2639327096106162E-2</v>
      </c>
      <c r="K72" s="305">
        <v>1716470</v>
      </c>
      <c r="L72" s="306">
        <v>0.11398187241523408</v>
      </c>
    </row>
    <row r="73" spans="1:12" x14ac:dyDescent="0.3">
      <c r="A73" s="22">
        <v>44702</v>
      </c>
      <c r="B73" s="311">
        <v>15077578</v>
      </c>
      <c r="C73" s="319">
        <f t="shared" ref="C73:C78" si="23">B73-B72</f>
        <v>18429</v>
      </c>
      <c r="D73" s="320">
        <f t="shared" si="22"/>
        <v>1.2237743314711391E-3</v>
      </c>
      <c r="E73" s="311">
        <v>12226068</v>
      </c>
      <c r="F73" s="321">
        <v>0.8108774499458733</v>
      </c>
      <c r="G73" s="311">
        <v>549851</v>
      </c>
      <c r="H73" s="321">
        <v>3.6468125052976016E-2</v>
      </c>
      <c r="I73" s="311">
        <v>408401</v>
      </c>
      <c r="J73" s="321">
        <v>2.7086644817887858E-2</v>
      </c>
      <c r="K73" s="312">
        <v>1893258</v>
      </c>
      <c r="L73" s="306">
        <v>0.12556778018326287</v>
      </c>
    </row>
    <row r="74" spans="1:12" x14ac:dyDescent="0.3">
      <c r="A74" s="307">
        <v>44709</v>
      </c>
      <c r="B74" s="311">
        <v>15091621</v>
      </c>
      <c r="C74" s="319">
        <f t="shared" si="23"/>
        <v>14043</v>
      </c>
      <c r="D74" s="320">
        <f t="shared" si="22"/>
        <v>9.3138301125028633E-4</v>
      </c>
      <c r="E74" s="311">
        <v>12230962</v>
      </c>
      <c r="F74" s="321">
        <v>0.81044720113233693</v>
      </c>
      <c r="G74" s="311">
        <v>550691</v>
      </c>
      <c r="H74" s="321">
        <v>3.6489850891431745E-2</v>
      </c>
      <c r="I74" s="311">
        <v>411846</v>
      </c>
      <c r="J74" s="321">
        <v>2.7289712616027133E-2</v>
      </c>
      <c r="K74" s="312">
        <v>1898122</v>
      </c>
      <c r="L74" s="306">
        <v>0.12577323536020418</v>
      </c>
    </row>
    <row r="75" spans="1:12" x14ac:dyDescent="0.3">
      <c r="A75" s="22">
        <v>44716</v>
      </c>
      <c r="B75" s="311">
        <v>15107716</v>
      </c>
      <c r="C75" s="319">
        <f t="shared" si="23"/>
        <v>16095</v>
      </c>
      <c r="D75" s="320">
        <f t="shared" si="22"/>
        <v>1.0664858334303862E-3</v>
      </c>
      <c r="E75" s="311">
        <v>12240655</v>
      </c>
      <c r="F75" s="321">
        <v>0.81022538416793111</v>
      </c>
      <c r="G75" s="311">
        <v>554380</v>
      </c>
      <c r="H75" s="321">
        <v>3.6695156302911702E-2</v>
      </c>
      <c r="I75" s="311">
        <v>410626</v>
      </c>
      <c r="J75" s="321">
        <v>2.7179886092642991E-2</v>
      </c>
      <c r="K75" s="312">
        <v>1902055</v>
      </c>
      <c r="L75" s="306">
        <v>0.12589957343651417</v>
      </c>
    </row>
    <row r="76" spans="1:12" x14ac:dyDescent="0.3">
      <c r="A76" s="22">
        <v>44723</v>
      </c>
      <c r="B76" s="311">
        <v>15122068</v>
      </c>
      <c r="C76" s="319">
        <f t="shared" si="23"/>
        <v>14352</v>
      </c>
      <c r="D76" s="320">
        <f t="shared" si="22"/>
        <v>9.4997814361885702E-4</v>
      </c>
      <c r="E76" s="311">
        <v>12509070</v>
      </c>
      <c r="F76" s="321">
        <v>0.82720630538098361</v>
      </c>
      <c r="G76" s="311">
        <v>535679</v>
      </c>
      <c r="H76" s="321">
        <v>3.542366030889426E-2</v>
      </c>
      <c r="I76" s="311">
        <v>346119</v>
      </c>
      <c r="J76" s="321">
        <v>2.2888337759094855E-2</v>
      </c>
      <c r="K76" s="312">
        <v>1731200</v>
      </c>
      <c r="L76" s="306">
        <v>0.11448169655102727</v>
      </c>
    </row>
    <row r="77" spans="1:12" x14ac:dyDescent="0.3">
      <c r="A77" s="307">
        <v>44730</v>
      </c>
      <c r="B77" s="311">
        <v>15136720</v>
      </c>
      <c r="C77" s="319">
        <f t="shared" si="23"/>
        <v>14652</v>
      </c>
      <c r="D77" s="320">
        <f t="shared" si="22"/>
        <v>9.6891509812024879E-4</v>
      </c>
      <c r="E77" s="311">
        <v>12514869</v>
      </c>
      <c r="F77" s="321">
        <v>0.8267886966264818</v>
      </c>
      <c r="G77" s="311">
        <v>538512</v>
      </c>
      <c r="H77" s="321">
        <v>3.5576531771744475E-2</v>
      </c>
      <c r="I77" s="311">
        <v>346473</v>
      </c>
      <c r="J77" s="321">
        <v>2.2889569206538802E-2</v>
      </c>
      <c r="K77" s="312">
        <v>1736866</v>
      </c>
      <c r="L77" s="306">
        <v>0.1147452023952349</v>
      </c>
    </row>
    <row r="78" spans="1:12" x14ac:dyDescent="0.3">
      <c r="A78" s="22">
        <v>44737</v>
      </c>
      <c r="B78" s="311">
        <v>15152824</v>
      </c>
      <c r="C78" s="319">
        <f t="shared" si="23"/>
        <v>16104</v>
      </c>
      <c r="D78" s="320">
        <f t="shared" si="22"/>
        <v>1.0639028798842265E-3</v>
      </c>
      <c r="E78" s="311">
        <v>12269231</v>
      </c>
      <c r="F78" s="321">
        <v>0.80969930093558795</v>
      </c>
      <c r="G78" s="311">
        <v>559110</v>
      </c>
      <c r="H78" s="321">
        <v>3.6898072596896793E-2</v>
      </c>
      <c r="I78" s="311">
        <v>415009</v>
      </c>
      <c r="J78" s="321">
        <v>2.7388228095304216E-2</v>
      </c>
      <c r="K78" s="312">
        <v>1909474</v>
      </c>
      <c r="L78" s="306">
        <v>0.12601439837221101</v>
      </c>
    </row>
    <row r="79" spans="1:12" x14ac:dyDescent="0.3">
      <c r="A79" s="307">
        <v>44744</v>
      </c>
      <c r="B79" s="311">
        <v>15165753</v>
      </c>
      <c r="C79" s="319">
        <f t="shared" ref="C79:C84" si="24">B79-B78</f>
        <v>12929</v>
      </c>
      <c r="D79" s="320">
        <f t="shared" ref="D79:D84" si="25">(B79/B78)-1</f>
        <v>8.532402936904937E-4</v>
      </c>
      <c r="E79" s="311">
        <v>12526411</v>
      </c>
      <c r="F79" s="321">
        <v>0.82596696649351997</v>
      </c>
      <c r="G79" s="311">
        <v>540917</v>
      </c>
      <c r="H79" s="321">
        <v>3.5667005785996908E-2</v>
      </c>
      <c r="I79" s="311">
        <v>345531</v>
      </c>
      <c r="J79" s="321">
        <v>2.2783636262571336E-2</v>
      </c>
      <c r="K79" s="312">
        <v>1752894</v>
      </c>
      <c r="L79" s="306">
        <v>0.11558239145791178</v>
      </c>
    </row>
    <row r="80" spans="1:12" x14ac:dyDescent="0.3">
      <c r="A80" s="307">
        <v>44751</v>
      </c>
      <c r="B80" s="311">
        <v>15182101</v>
      </c>
      <c r="C80" s="319">
        <f t="shared" si="24"/>
        <v>16348</v>
      </c>
      <c r="D80" s="320">
        <f t="shared" si="25"/>
        <v>1.0779550477975075E-3</v>
      </c>
      <c r="E80" s="311">
        <v>12281146</v>
      </c>
      <c r="F80" s="321">
        <v>0.80892269126651184</v>
      </c>
      <c r="G80" s="311">
        <v>564262</v>
      </c>
      <c r="H80" s="321">
        <v>3.7166265723037939E-2</v>
      </c>
      <c r="I80" s="311">
        <v>421128</v>
      </c>
      <c r="J80" s="321">
        <v>2.7738453327375439E-2</v>
      </c>
      <c r="K80" s="312">
        <v>1915565</v>
      </c>
      <c r="L80" s="306">
        <v>0.12617258968307482</v>
      </c>
    </row>
    <row r="81" spans="1:12" x14ac:dyDescent="0.3">
      <c r="A81" s="307">
        <v>44758</v>
      </c>
      <c r="B81" s="21">
        <v>15202055</v>
      </c>
      <c r="C81" s="18">
        <f t="shared" si="24"/>
        <v>19954</v>
      </c>
      <c r="D81" s="54">
        <f t="shared" si="25"/>
        <v>1.3143108453830266E-3</v>
      </c>
      <c r="E81" s="21">
        <v>12294746</v>
      </c>
      <c r="F81" s="32">
        <v>0.80875552680213303</v>
      </c>
      <c r="G81" s="21">
        <v>566990</v>
      </c>
      <c r="H81" s="32">
        <v>3.7296931237257067E-2</v>
      </c>
      <c r="I81" s="21">
        <v>419015</v>
      </c>
      <c r="J81" s="32">
        <v>2.7563049863982204E-2</v>
      </c>
      <c r="K81" s="114">
        <v>1921304</v>
      </c>
      <c r="L81" s="58">
        <v>0.12638449209662772</v>
      </c>
    </row>
    <row r="82" spans="1:12" x14ac:dyDescent="0.3">
      <c r="A82" s="307">
        <v>44765</v>
      </c>
      <c r="B82" s="337">
        <v>15222162</v>
      </c>
      <c r="C82" s="343">
        <f t="shared" si="24"/>
        <v>20107</v>
      </c>
      <c r="D82" s="54">
        <f t="shared" si="25"/>
        <v>1.3226501285517056E-3</v>
      </c>
      <c r="E82" s="337">
        <v>12310968</v>
      </c>
      <c r="F82" s="344">
        <v>0.80875292221959005</v>
      </c>
      <c r="G82" s="337">
        <v>566950</v>
      </c>
      <c r="H82" s="344">
        <v>3.7245037859930802E-2</v>
      </c>
      <c r="I82" s="337">
        <v>420438</v>
      </c>
      <c r="J82" s="344">
        <v>2.7620123869395163E-2</v>
      </c>
      <c r="K82" s="338">
        <v>1923806</v>
      </c>
      <c r="L82" s="345">
        <v>0.12638191605108393</v>
      </c>
    </row>
    <row r="83" spans="1:12" x14ac:dyDescent="0.3">
      <c r="A83" s="307">
        <v>44772</v>
      </c>
      <c r="B83" s="21">
        <v>15241580</v>
      </c>
      <c r="C83" s="18">
        <f t="shared" si="24"/>
        <v>19418</v>
      </c>
      <c r="D83" s="54">
        <f t="shared" si="25"/>
        <v>1.2756400831892556E-3</v>
      </c>
      <c r="E83" s="21">
        <v>12321940</v>
      </c>
      <c r="F83" s="32">
        <v>0.80844243182137288</v>
      </c>
      <c r="G83" s="21">
        <v>569676</v>
      </c>
      <c r="H83" s="32">
        <v>3.7376439975383133E-2</v>
      </c>
      <c r="I83" s="21">
        <v>419446</v>
      </c>
      <c r="J83" s="32">
        <v>2.751985030423355E-2</v>
      </c>
      <c r="K83" s="114">
        <v>1930518</v>
      </c>
      <c r="L83" s="58">
        <v>0.12666127789901047</v>
      </c>
    </row>
    <row r="84" spans="1:12" x14ac:dyDescent="0.3">
      <c r="A84" s="307">
        <v>44779</v>
      </c>
      <c r="B84" s="353">
        <v>15257625</v>
      </c>
      <c r="C84" s="359">
        <f t="shared" si="24"/>
        <v>16045</v>
      </c>
      <c r="D84" s="360">
        <f t="shared" si="25"/>
        <v>1.0527123828369955E-3</v>
      </c>
      <c r="E84" s="353">
        <v>12601301</v>
      </c>
      <c r="F84" s="361">
        <v>0.82590186873776228</v>
      </c>
      <c r="G84" s="353">
        <v>551767</v>
      </c>
      <c r="H84" s="361">
        <v>3.6163360942479579E-2</v>
      </c>
      <c r="I84" s="353">
        <v>349808</v>
      </c>
      <c r="J84" s="361">
        <v>2.2926766125134154E-2</v>
      </c>
      <c r="K84" s="354">
        <v>1754749</v>
      </c>
      <c r="L84" s="362">
        <v>0.11500800419462399</v>
      </c>
    </row>
    <row r="85" spans="1:12" x14ac:dyDescent="0.3">
      <c r="A85" s="307">
        <v>44786</v>
      </c>
      <c r="B85" s="371">
        <v>15273901</v>
      </c>
      <c r="C85" s="377">
        <f t="shared" ref="C85:C90" si="26">B85-B84</f>
        <v>16276</v>
      </c>
      <c r="D85" s="378">
        <f t="shared" ref="D85:D90" si="27">(B85/B84)-1</f>
        <v>1.0667453158665907E-3</v>
      </c>
      <c r="E85" s="371">
        <v>12584882</v>
      </c>
      <c r="F85" s="379">
        <v>0.82394680965916955</v>
      </c>
      <c r="G85" s="371">
        <v>555002</v>
      </c>
      <c r="H85" s="379">
        <v>3.6336624153842555E-2</v>
      </c>
      <c r="I85" s="371">
        <v>357132</v>
      </c>
      <c r="J85" s="379">
        <v>2.3381845934447264E-2</v>
      </c>
      <c r="K85" s="372">
        <v>1776885</v>
      </c>
      <c r="L85" s="380">
        <v>0.11633472025254059</v>
      </c>
    </row>
    <row r="86" spans="1:12" x14ac:dyDescent="0.3">
      <c r="A86" s="307">
        <v>44793</v>
      </c>
      <c r="B86" s="21">
        <v>15290220</v>
      </c>
      <c r="C86" s="18">
        <f t="shared" si="26"/>
        <v>16319</v>
      </c>
      <c r="D86" s="54">
        <f t="shared" si="27"/>
        <v>1.0684238427367543E-3</v>
      </c>
      <c r="E86" s="21">
        <v>12596287</v>
      </c>
      <c r="F86" s="32">
        <v>0.82381332642695793</v>
      </c>
      <c r="G86" s="21">
        <v>552924</v>
      </c>
      <c r="H86" s="32">
        <v>3.6161938807943904E-2</v>
      </c>
      <c r="I86" s="21">
        <v>348525</v>
      </c>
      <c r="J86" s="32">
        <v>2.2793982035575682E-2</v>
      </c>
      <c r="K86" s="114">
        <v>1792484</v>
      </c>
      <c r="L86" s="58">
        <v>0.11723075272952253</v>
      </c>
    </row>
    <row r="87" spans="1:12" x14ac:dyDescent="0.3">
      <c r="A87" s="307">
        <v>44800</v>
      </c>
      <c r="B87" s="371">
        <v>15306456</v>
      </c>
      <c r="C87" s="18">
        <f t="shared" si="26"/>
        <v>16236</v>
      </c>
      <c r="D87" s="54">
        <f t="shared" si="27"/>
        <v>1.0618552251047131E-3</v>
      </c>
      <c r="E87" s="371">
        <v>12347607</v>
      </c>
      <c r="F87" s="379">
        <v>0.80669274455171069</v>
      </c>
      <c r="G87" s="371">
        <v>576503</v>
      </c>
      <c r="H87" s="379">
        <v>3.7664041891865757E-2</v>
      </c>
      <c r="I87" s="371">
        <v>428768</v>
      </c>
      <c r="J87" s="379">
        <v>2.8012232224102041E-2</v>
      </c>
      <c r="K87" s="372">
        <v>1953578</v>
      </c>
      <c r="L87" s="380">
        <v>0.12763098133232148</v>
      </c>
    </row>
    <row r="88" spans="1:12" x14ac:dyDescent="0.3">
      <c r="A88" s="307">
        <v>44807</v>
      </c>
      <c r="B88" s="21">
        <v>15320199</v>
      </c>
      <c r="C88" s="18">
        <f t="shared" si="26"/>
        <v>13743</v>
      </c>
      <c r="D88" s="54">
        <f t="shared" si="27"/>
        <v>8.9785643391260272E-4</v>
      </c>
      <c r="E88" s="21">
        <v>12357667</v>
      </c>
      <c r="F88" s="32">
        <v>0.806625749443594</v>
      </c>
      <c r="G88" s="21">
        <v>580589</v>
      </c>
      <c r="H88" s="32">
        <v>3.7896962043378155E-2</v>
      </c>
      <c r="I88" s="21">
        <v>426944</v>
      </c>
      <c r="J88" s="32">
        <v>2.786804531716592E-2</v>
      </c>
      <c r="K88" s="114">
        <v>1954999</v>
      </c>
      <c r="L88" s="58">
        <v>0.12760924319586189</v>
      </c>
    </row>
    <row r="89" spans="1:12" x14ac:dyDescent="0.3">
      <c r="A89" s="307">
        <v>44814</v>
      </c>
      <c r="B89" s="390">
        <v>15336066</v>
      </c>
      <c r="C89" s="395">
        <f t="shared" si="26"/>
        <v>15867</v>
      </c>
      <c r="D89" s="54">
        <f t="shared" si="27"/>
        <v>1.0356915076625839E-3</v>
      </c>
      <c r="E89" s="390">
        <v>12622095</v>
      </c>
      <c r="F89" s="396">
        <v>0.82303342982483252</v>
      </c>
      <c r="G89" s="390">
        <v>560551</v>
      </c>
      <c r="H89" s="396">
        <v>3.6551159860683961E-2</v>
      </c>
      <c r="I89" s="390">
        <v>358021</v>
      </c>
      <c r="J89" s="396">
        <v>2.3345035160907628E-2</v>
      </c>
      <c r="K89" s="391">
        <v>1795399</v>
      </c>
      <c r="L89" s="397">
        <v>0.11707037515357589</v>
      </c>
    </row>
    <row r="90" spans="1:12" x14ac:dyDescent="0.3">
      <c r="A90" s="307">
        <v>44821</v>
      </c>
      <c r="B90" s="390">
        <v>15351033</v>
      </c>
      <c r="C90" s="395">
        <f t="shared" si="26"/>
        <v>14967</v>
      </c>
      <c r="D90" s="404">
        <f t="shared" si="27"/>
        <v>9.7593476710389204E-4</v>
      </c>
      <c r="E90" s="390">
        <v>12373383</v>
      </c>
      <c r="F90" s="396">
        <v>0.80602934017534844</v>
      </c>
      <c r="G90" s="390">
        <v>582800</v>
      </c>
      <c r="H90" s="396">
        <v>3.7964871810255374E-2</v>
      </c>
      <c r="I90" s="390">
        <v>430642</v>
      </c>
      <c r="J90" s="396">
        <v>2.8052965556129024E-2</v>
      </c>
      <c r="K90" s="391">
        <v>1964208</v>
      </c>
      <c r="L90" s="397">
        <v>0.12795282245826714</v>
      </c>
    </row>
    <row r="91" spans="1:12" x14ac:dyDescent="0.3">
      <c r="A91" s="307">
        <v>44828</v>
      </c>
      <c r="B91" s="390">
        <v>15365873</v>
      </c>
      <c r="C91" s="395">
        <f t="shared" ref="C91:C96" si="28">B91-B90</f>
        <v>14840</v>
      </c>
      <c r="D91" s="404">
        <f t="shared" ref="D91:D96" si="29">(B91/B90)-1</f>
        <v>9.6671018816785192E-4</v>
      </c>
      <c r="E91" s="390">
        <v>12378303</v>
      </c>
      <c r="F91" s="396">
        <v>0.80557108600337901</v>
      </c>
      <c r="G91" s="390">
        <v>585324</v>
      </c>
      <c r="H91" s="396">
        <v>3.8092466337578089E-2</v>
      </c>
      <c r="I91" s="390">
        <v>432764</v>
      </c>
      <c r="J91" s="396">
        <v>2.8163970898366791E-2</v>
      </c>
      <c r="K91" s="391">
        <v>1969482</v>
      </c>
      <c r="L91" s="397">
        <v>0.12817247676067609</v>
      </c>
    </row>
    <row r="92" spans="1:12" x14ac:dyDescent="0.3">
      <c r="A92" s="307">
        <v>44835</v>
      </c>
      <c r="B92" s="390">
        <v>15380586</v>
      </c>
      <c r="C92" s="395">
        <f t="shared" si="28"/>
        <v>14713</v>
      </c>
      <c r="D92" s="404">
        <f t="shared" si="29"/>
        <v>9.5751149316414264E-4</v>
      </c>
      <c r="E92" s="390">
        <v>12648168</v>
      </c>
      <c r="F92" s="396">
        <v>0.82234630071962145</v>
      </c>
      <c r="G92" s="390">
        <v>566376</v>
      </c>
      <c r="H92" s="396">
        <v>3.6824084595996537E-2</v>
      </c>
      <c r="I92" s="390">
        <v>365110</v>
      </c>
      <c r="J92" s="396">
        <v>2.3738367315783677E-2</v>
      </c>
      <c r="K92" s="391">
        <v>1800932</v>
      </c>
      <c r="L92" s="397">
        <v>0.11709124736859831</v>
      </c>
    </row>
    <row r="93" spans="1:12" x14ac:dyDescent="0.3">
      <c r="A93" s="307">
        <v>44842</v>
      </c>
      <c r="B93" s="21">
        <v>15394540</v>
      </c>
      <c r="C93" s="18">
        <f t="shared" si="28"/>
        <v>13954</v>
      </c>
      <c r="D93" s="54">
        <f t="shared" si="29"/>
        <v>9.0724761722338343E-4</v>
      </c>
      <c r="E93" s="21">
        <v>12667911</v>
      </c>
      <c r="F93" s="32">
        <v>0.82288337293611891</v>
      </c>
      <c r="G93" s="21">
        <v>565626</v>
      </c>
      <c r="H93" s="32">
        <v>3.6741987743706538E-2</v>
      </c>
      <c r="I93" s="21">
        <v>359961</v>
      </c>
      <c r="J93" s="32">
        <v>2.3382381026000126E-2</v>
      </c>
      <c r="K93" s="114">
        <v>1801042</v>
      </c>
      <c r="L93" s="58">
        <v>0.11699225829417442</v>
      </c>
    </row>
    <row r="94" spans="1:12" x14ac:dyDescent="0.3">
      <c r="A94" s="307">
        <v>44849</v>
      </c>
      <c r="B94" s="410">
        <v>15409035</v>
      </c>
      <c r="C94" s="18">
        <f t="shared" si="28"/>
        <v>14495</v>
      </c>
      <c r="D94" s="54">
        <f t="shared" si="29"/>
        <v>9.4156759474461893E-4</v>
      </c>
      <c r="E94" s="410">
        <v>12408794</v>
      </c>
      <c r="F94" s="417">
        <v>0.80529338793766125</v>
      </c>
      <c r="G94" s="410">
        <v>585863</v>
      </c>
      <c r="H94" s="417">
        <v>3.8020745620994438E-2</v>
      </c>
      <c r="I94" s="410">
        <v>433921</v>
      </c>
      <c r="J94" s="417">
        <v>2.8160167070812675E-2</v>
      </c>
      <c r="K94" s="411">
        <v>1980457</v>
      </c>
      <c r="L94" s="418">
        <v>0.12852569937053163</v>
      </c>
    </row>
    <row r="95" spans="1:12" x14ac:dyDescent="0.3">
      <c r="A95" s="22">
        <v>44856</v>
      </c>
      <c r="B95" s="23">
        <v>15426568</v>
      </c>
      <c r="C95" s="24">
        <f t="shared" si="28"/>
        <v>17533</v>
      </c>
      <c r="D95" s="56">
        <f t="shared" si="29"/>
        <v>1.1378389367018293E-3</v>
      </c>
      <c r="E95" s="23">
        <v>12710558</v>
      </c>
      <c r="F95" s="34">
        <v>0.82393945302675231</v>
      </c>
      <c r="G95" s="23">
        <v>564332</v>
      </c>
      <c r="H95" s="34">
        <v>3.6581824291702474E-2</v>
      </c>
      <c r="I95" s="23">
        <v>354712</v>
      </c>
      <c r="J95" s="34">
        <v>2.2993578351322212E-2</v>
      </c>
      <c r="K95" s="115">
        <v>1796966</v>
      </c>
      <c r="L95" s="58">
        <v>0.11648514433022303</v>
      </c>
    </row>
    <row r="96" spans="1:12" x14ac:dyDescent="0.3">
      <c r="A96" s="307">
        <v>44863</v>
      </c>
      <c r="B96" s="426">
        <v>15440221</v>
      </c>
      <c r="C96" s="432">
        <f t="shared" si="28"/>
        <v>13653</v>
      </c>
      <c r="D96" s="56">
        <f t="shared" si="29"/>
        <v>8.8503158965758111E-4</v>
      </c>
      <c r="E96" s="426">
        <v>12433063</v>
      </c>
      <c r="F96" s="436">
        <v>0.80523866853978321</v>
      </c>
      <c r="G96" s="426">
        <v>587391</v>
      </c>
      <c r="H96" s="436">
        <v>3.8042914023057053E-2</v>
      </c>
      <c r="I96" s="426">
        <v>432176</v>
      </c>
      <c r="J96" s="436">
        <v>2.7990272937155499E-2</v>
      </c>
      <c r="K96" s="437">
        <v>1987591</v>
      </c>
      <c r="L96" s="438">
        <v>0.12872814450000425</v>
      </c>
    </row>
    <row r="97" spans="1:12" x14ac:dyDescent="0.3">
      <c r="A97" s="307">
        <v>44870</v>
      </c>
      <c r="B97" s="426">
        <v>15456695</v>
      </c>
      <c r="C97" s="432">
        <f>B97-B96</f>
        <v>16474</v>
      </c>
      <c r="D97" s="442">
        <f>(B97/B96)-1</f>
        <v>1.0669536401066715E-3</v>
      </c>
      <c r="E97" s="426">
        <v>12440284</v>
      </c>
      <c r="F97" s="436">
        <v>0.80484760810768408</v>
      </c>
      <c r="G97" s="426">
        <v>588668</v>
      </c>
      <c r="H97" s="436">
        <v>3.8084985179561347E-2</v>
      </c>
      <c r="I97" s="426">
        <v>434718</v>
      </c>
      <c r="J97" s="436">
        <v>2.8124899922007906E-2</v>
      </c>
      <c r="K97" s="437">
        <v>1993025</v>
      </c>
      <c r="L97" s="438">
        <v>0.12894250679074667</v>
      </c>
    </row>
    <row r="98" spans="1:12" x14ac:dyDescent="0.3">
      <c r="A98" s="307">
        <v>44877</v>
      </c>
      <c r="B98" s="21">
        <v>15473122</v>
      </c>
      <c r="C98" s="18">
        <f>B98-B97</f>
        <v>16427</v>
      </c>
      <c r="D98" s="54">
        <f>(B98/B97)-1</f>
        <v>1.0627757098138346E-3</v>
      </c>
      <c r="E98" s="21">
        <v>12450541</v>
      </c>
      <c r="F98" s="32">
        <v>0.80465603515567186</v>
      </c>
      <c r="G98" s="21">
        <v>591517</v>
      </c>
      <c r="H98" s="32">
        <v>3.8228678090950229E-2</v>
      </c>
      <c r="I98" s="21">
        <v>435966</v>
      </c>
      <c r="J98" s="32">
        <v>2.8175697186385528E-2</v>
      </c>
      <c r="K98" s="114">
        <v>1995098</v>
      </c>
      <c r="L98" s="58">
        <v>0.12893958956699236</v>
      </c>
    </row>
    <row r="99" spans="1:12" x14ac:dyDescent="0.3">
      <c r="A99" s="307">
        <v>44884</v>
      </c>
      <c r="B99" s="446">
        <v>15490594</v>
      </c>
      <c r="C99" s="444">
        <f t="shared" ref="C99:C100" si="30">B99-B98</f>
        <v>17472</v>
      </c>
      <c r="D99" s="54">
        <f t="shared" ref="D99:D100" si="31">(B99/B98)-1</f>
        <v>1.129183884157392E-3</v>
      </c>
      <c r="E99" s="446">
        <v>12710458</v>
      </c>
      <c r="F99" s="455">
        <v>0.82052747622202227</v>
      </c>
      <c r="G99" s="446">
        <v>576583</v>
      </c>
      <c r="H99" s="455">
        <v>3.7221490667175193E-2</v>
      </c>
      <c r="I99" s="446">
        <v>372158</v>
      </c>
      <c r="J99" s="455">
        <v>2.4024772710459004E-2</v>
      </c>
      <c r="K99" s="456">
        <v>1831395</v>
      </c>
      <c r="L99" s="457">
        <v>0.11822626040034359</v>
      </c>
    </row>
    <row r="100" spans="1:12" x14ac:dyDescent="0.3">
      <c r="A100" s="307">
        <v>44891</v>
      </c>
      <c r="B100" s="446">
        <v>15504803</v>
      </c>
      <c r="C100" s="444">
        <f t="shared" si="30"/>
        <v>14209</v>
      </c>
      <c r="D100" s="54">
        <f t="shared" si="31"/>
        <v>9.1726631012334359E-4</v>
      </c>
      <c r="E100" s="446">
        <v>12727144</v>
      </c>
      <c r="F100" s="455">
        <v>0.82085170640349314</v>
      </c>
      <c r="G100" s="446">
        <v>575719</v>
      </c>
      <c r="H100" s="455">
        <v>3.7131655268370714E-2</v>
      </c>
      <c r="I100" s="446">
        <v>364725</v>
      </c>
      <c r="J100" s="455">
        <v>2.3523355956215634E-2</v>
      </c>
      <c r="K100" s="456">
        <v>1837215</v>
      </c>
      <c r="L100" s="457">
        <v>0.1184932823719205</v>
      </c>
    </row>
    <row r="101" spans="1:12" x14ac:dyDescent="0.3">
      <c r="A101" s="307">
        <v>44898</v>
      </c>
      <c r="B101" s="21">
        <v>15526865</v>
      </c>
      <c r="C101" s="18">
        <f t="shared" ref="C101:C106" si="32">B101-B100</f>
        <v>22062</v>
      </c>
      <c r="D101" s="54">
        <f t="shared" ref="D101:D107" si="33">(B101/B100)-1</f>
        <v>1.4229139189965156E-3</v>
      </c>
      <c r="E101" s="21">
        <v>12745056</v>
      </c>
      <c r="F101" s="32">
        <v>0.82083897811953666</v>
      </c>
      <c r="G101" s="21">
        <v>580116</v>
      </c>
      <c r="H101" s="32">
        <v>3.7362081785344302E-2</v>
      </c>
      <c r="I101" s="21">
        <v>370352</v>
      </c>
      <c r="J101" s="32">
        <v>2.3852335935167852E-2</v>
      </c>
      <c r="K101" s="114">
        <v>1831341</v>
      </c>
      <c r="L101" s="58">
        <v>0.11794660415995116</v>
      </c>
    </row>
    <row r="102" spans="1:12" x14ac:dyDescent="0.3">
      <c r="A102" s="307">
        <v>44905</v>
      </c>
      <c r="B102" s="461">
        <v>15549879</v>
      </c>
      <c r="C102" s="467">
        <f t="shared" si="32"/>
        <v>23014</v>
      </c>
      <c r="D102" s="54">
        <f t="shared" si="33"/>
        <v>1.4822051972500638E-3</v>
      </c>
      <c r="E102" s="461">
        <v>12494223</v>
      </c>
      <c r="F102" s="468">
        <v>0.80349326190898329</v>
      </c>
      <c r="G102" s="461">
        <v>602170</v>
      </c>
      <c r="H102" s="468">
        <v>3.8725060175709404E-2</v>
      </c>
      <c r="I102" s="461">
        <v>441766</v>
      </c>
      <c r="J102" s="468">
        <v>2.8409610132657623E-2</v>
      </c>
      <c r="K102" s="462">
        <v>2011720</v>
      </c>
      <c r="L102" s="469">
        <v>0.12937206778264962</v>
      </c>
    </row>
    <row r="103" spans="1:12" x14ac:dyDescent="0.3">
      <c r="A103" s="307">
        <v>44912</v>
      </c>
      <c r="B103" s="21">
        <v>15572040</v>
      </c>
      <c r="C103" s="18">
        <f t="shared" si="32"/>
        <v>22161</v>
      </c>
      <c r="D103" s="54">
        <f t="shared" si="33"/>
        <v>1.4251557841704621E-3</v>
      </c>
      <c r="E103" s="21">
        <v>12765819</v>
      </c>
      <c r="F103" s="32">
        <v>0.81979104857167073</v>
      </c>
      <c r="G103" s="21">
        <v>587628</v>
      </c>
      <c r="H103" s="32">
        <v>3.7736096234019433E-2</v>
      </c>
      <c r="I103" s="21">
        <v>372202</v>
      </c>
      <c r="J103" s="32">
        <v>2.3901942198966866E-2</v>
      </c>
      <c r="K103" s="114">
        <v>1846391</v>
      </c>
      <c r="L103" s="58">
        <v>0.11857091299534293</v>
      </c>
    </row>
    <row r="104" spans="1:12" x14ac:dyDescent="0.3">
      <c r="A104" s="307">
        <v>44919</v>
      </c>
      <c r="B104" s="477">
        <v>15588981</v>
      </c>
      <c r="C104" s="483">
        <f t="shared" si="32"/>
        <v>16941</v>
      </c>
      <c r="D104" s="54">
        <f t="shared" si="33"/>
        <v>1.087911410450948E-3</v>
      </c>
      <c r="E104" s="477">
        <v>12525896</v>
      </c>
      <c r="F104" s="484">
        <v>0.80350960720267728</v>
      </c>
      <c r="G104" s="477">
        <v>607460</v>
      </c>
      <c r="H104" s="484">
        <v>3.896726796959981E-2</v>
      </c>
      <c r="I104" s="477">
        <v>442456</v>
      </c>
      <c r="J104" s="484">
        <v>2.8382612051422732E-2</v>
      </c>
      <c r="K104" s="478">
        <v>2013169</v>
      </c>
      <c r="L104" s="485">
        <v>0.12914051277630012</v>
      </c>
    </row>
    <row r="105" spans="1:12" x14ac:dyDescent="0.3">
      <c r="A105" s="307">
        <v>44926</v>
      </c>
      <c r="B105" s="21">
        <v>15607614</v>
      </c>
      <c r="C105" s="18">
        <f t="shared" si="32"/>
        <v>18633</v>
      </c>
      <c r="D105" s="54">
        <f t="shared" si="33"/>
        <v>1.1952673494182164E-3</v>
      </c>
      <c r="E105" s="21">
        <v>12540100</v>
      </c>
      <c r="F105" s="32">
        <v>0.80346041361607223</v>
      </c>
      <c r="G105" s="21">
        <v>610195</v>
      </c>
      <c r="H105" s="32">
        <v>3.9095982255840003E-2</v>
      </c>
      <c r="I105" s="21">
        <v>442709</v>
      </c>
      <c r="J105" s="32">
        <v>2.8364937779727255E-2</v>
      </c>
      <c r="K105" s="114">
        <v>2014610</v>
      </c>
      <c r="L105" s="58">
        <v>0.12907866634836049</v>
      </c>
    </row>
    <row r="106" spans="1:12" x14ac:dyDescent="0.3">
      <c r="A106" s="307">
        <v>44933</v>
      </c>
      <c r="B106" s="493">
        <v>15632520</v>
      </c>
      <c r="C106" s="499">
        <f t="shared" si="32"/>
        <v>24906</v>
      </c>
      <c r="D106" s="500">
        <f t="shared" si="33"/>
        <v>1.595759608098879E-3</v>
      </c>
      <c r="E106" s="493">
        <v>12550150</v>
      </c>
      <c r="F106" s="501">
        <v>0.80282321724200578</v>
      </c>
      <c r="G106" s="493">
        <v>614763</v>
      </c>
      <c r="H106" s="501">
        <v>3.9325905228331709E-2</v>
      </c>
      <c r="I106" s="493">
        <v>446272</v>
      </c>
      <c r="J106" s="501">
        <v>2.8547668578066749E-2</v>
      </c>
      <c r="K106" s="494">
        <v>2021335</v>
      </c>
      <c r="L106" s="502">
        <v>0.12930320895159578</v>
      </c>
    </row>
    <row r="107" spans="1:12" x14ac:dyDescent="0.3">
      <c r="A107" s="307">
        <v>44940</v>
      </c>
      <c r="B107" s="493">
        <v>15659162</v>
      </c>
      <c r="C107" s="499">
        <f t="shared" ref="C107:C112" si="34">B107-B106</f>
        <v>26642</v>
      </c>
      <c r="D107" s="500">
        <f t="shared" si="33"/>
        <v>1.7042677700076503E-3</v>
      </c>
      <c r="E107" s="493">
        <v>12571343</v>
      </c>
      <c r="F107" s="501">
        <v>0.80281071234846413</v>
      </c>
      <c r="G107" s="493">
        <v>618280</v>
      </c>
      <c r="H107" s="501">
        <v>3.9483594332825729E-2</v>
      </c>
      <c r="I107" s="493">
        <v>447831</v>
      </c>
      <c r="J107" s="501">
        <v>2.8598656811903472E-2</v>
      </c>
      <c r="K107" s="494">
        <v>2021708</v>
      </c>
      <c r="L107" s="502">
        <v>0.12910703650680669</v>
      </c>
    </row>
    <row r="108" spans="1:12" x14ac:dyDescent="0.3">
      <c r="A108" s="307">
        <v>44947</v>
      </c>
      <c r="B108" s="21">
        <v>15687842</v>
      </c>
      <c r="C108" s="18">
        <f t="shared" si="34"/>
        <v>28680</v>
      </c>
      <c r="D108" s="54">
        <f t="shared" ref="D108:D113" si="35">(B108/B107)-1</f>
        <v>1.8315156328287951E-3</v>
      </c>
      <c r="E108" s="21">
        <v>12871880</v>
      </c>
      <c r="F108" s="32">
        <v>0.82050035945033106</v>
      </c>
      <c r="G108" s="21">
        <v>598416</v>
      </c>
      <c r="H108" s="32">
        <v>3.8145208244703126E-2</v>
      </c>
      <c r="I108" s="21">
        <v>374311</v>
      </c>
      <c r="J108" s="32">
        <v>2.385994198564723E-2</v>
      </c>
      <c r="K108" s="114">
        <v>1843235</v>
      </c>
      <c r="L108" s="58">
        <v>0.11749449031931862</v>
      </c>
    </row>
    <row r="109" spans="1:12" x14ac:dyDescent="0.3">
      <c r="A109" s="307">
        <v>44954</v>
      </c>
      <c r="B109" s="21">
        <v>15716570</v>
      </c>
      <c r="C109" s="18">
        <f t="shared" si="34"/>
        <v>28728</v>
      </c>
      <c r="D109" s="54">
        <f t="shared" si="35"/>
        <v>1.8312270100628858E-3</v>
      </c>
      <c r="E109" s="21">
        <v>12613600</v>
      </c>
      <c r="F109" s="32">
        <v>0.80256697231011598</v>
      </c>
      <c r="G109" s="21">
        <v>624955</v>
      </c>
      <c r="H109" s="32">
        <v>3.9764083384606186E-2</v>
      </c>
      <c r="I109" s="21">
        <v>448356</v>
      </c>
      <c r="J109" s="32">
        <v>2.8527598579079279E-2</v>
      </c>
      <c r="K109" s="114">
        <v>2029659</v>
      </c>
      <c r="L109" s="58">
        <v>0.12914134572619854</v>
      </c>
    </row>
    <row r="110" spans="1:12" x14ac:dyDescent="0.3">
      <c r="A110" s="307">
        <v>44961</v>
      </c>
      <c r="B110" s="514">
        <v>15743085</v>
      </c>
      <c r="C110" s="520">
        <f t="shared" si="34"/>
        <v>26515</v>
      </c>
      <c r="D110" s="54">
        <f t="shared" si="35"/>
        <v>1.6870729427604925E-3</v>
      </c>
      <c r="E110" s="514">
        <v>12634260</v>
      </c>
      <c r="F110" s="521">
        <v>0.80252758592105677</v>
      </c>
      <c r="G110" s="514">
        <v>627860</v>
      </c>
      <c r="H110" s="521">
        <v>3.9881636921861252E-2</v>
      </c>
      <c r="I110" s="514">
        <v>450192</v>
      </c>
      <c r="J110" s="521">
        <v>2.8596174129784602E-2</v>
      </c>
      <c r="K110" s="515">
        <v>2030773</v>
      </c>
      <c r="L110" s="522">
        <v>0.12899460302729737</v>
      </c>
    </row>
    <row r="111" spans="1:12" x14ac:dyDescent="0.3">
      <c r="A111" s="307">
        <v>44968</v>
      </c>
      <c r="B111" s="21">
        <v>15769681</v>
      </c>
      <c r="C111" s="18">
        <f t="shared" si="34"/>
        <v>26596</v>
      </c>
      <c r="D111" s="54">
        <f t="shared" si="35"/>
        <v>1.6893766374252994E-3</v>
      </c>
      <c r="E111" s="21">
        <v>12884915</v>
      </c>
      <c r="F111" s="32">
        <v>0.8170688424198308</v>
      </c>
      <c r="G111" s="21">
        <v>615488</v>
      </c>
      <c r="H111" s="32">
        <v>3.9029831992162679E-2</v>
      </c>
      <c r="I111" s="21">
        <v>396386</v>
      </c>
      <c r="J111" s="32">
        <v>2.5135955508548333E-2</v>
      </c>
      <c r="K111" s="114">
        <v>1872892</v>
      </c>
      <c r="L111" s="58">
        <v>0.11876537007945817</v>
      </c>
    </row>
    <row r="112" spans="1:12" x14ac:dyDescent="0.3">
      <c r="A112" s="307">
        <v>44975</v>
      </c>
      <c r="B112" s="530">
        <v>15791195</v>
      </c>
      <c r="C112" s="536">
        <f t="shared" si="34"/>
        <v>21514</v>
      </c>
      <c r="D112" s="54">
        <f t="shared" si="35"/>
        <v>1.3642634876380733E-3</v>
      </c>
      <c r="E112" s="530">
        <v>12667154</v>
      </c>
      <c r="F112" s="537">
        <v>0.80216563724277989</v>
      </c>
      <c r="G112" s="530">
        <v>635075</v>
      </c>
      <c r="H112" s="537">
        <v>4.0217032339857753E-2</v>
      </c>
      <c r="I112" s="530">
        <v>452206</v>
      </c>
      <c r="J112" s="537">
        <v>2.863659146758684E-2</v>
      </c>
      <c r="K112" s="531">
        <v>2036760</v>
      </c>
      <c r="L112" s="538">
        <v>0.12898073894977549</v>
      </c>
    </row>
    <row r="113" spans="1:12" x14ac:dyDescent="0.3">
      <c r="A113" s="307">
        <v>44982</v>
      </c>
      <c r="B113" s="21">
        <v>15814192</v>
      </c>
      <c r="C113" s="18">
        <f t="shared" ref="C113:C118" si="36">B113-B112</f>
        <v>22997</v>
      </c>
      <c r="D113" s="54">
        <f t="shared" si="35"/>
        <v>1.4563179037432317E-3</v>
      </c>
      <c r="E113" s="21">
        <v>12924825</v>
      </c>
      <c r="F113" s="32">
        <v>0.81729278359589919</v>
      </c>
      <c r="G113" s="21">
        <v>623341</v>
      </c>
      <c r="H113" s="32">
        <v>3.9416556976164197E-2</v>
      </c>
      <c r="I113" s="21">
        <v>392494</v>
      </c>
      <c r="J113" s="32">
        <v>2.4819099198997965E-2</v>
      </c>
      <c r="K113" s="114">
        <v>1873532</v>
      </c>
      <c r="L113" s="58">
        <v>0.11847156022893866</v>
      </c>
    </row>
    <row r="114" spans="1:12" x14ac:dyDescent="0.3">
      <c r="A114" s="307">
        <v>44989</v>
      </c>
      <c r="B114" s="530">
        <v>15836133</v>
      </c>
      <c r="C114" s="536">
        <f t="shared" si="36"/>
        <v>21941</v>
      </c>
      <c r="D114" s="547">
        <f t="shared" ref="D114:D119" si="37">(B114/B113)-1</f>
        <v>1.3874246626068842E-3</v>
      </c>
      <c r="E114" s="530">
        <v>12962664</v>
      </c>
      <c r="F114" s="537">
        <v>0.8185498315782016</v>
      </c>
      <c r="G114" s="530">
        <v>623555</v>
      </c>
      <c r="H114" s="537">
        <v>3.9375458642586549E-2</v>
      </c>
      <c r="I114" s="530">
        <v>384513</v>
      </c>
      <c r="J114" s="537">
        <v>2.4280738233254294E-2</v>
      </c>
      <c r="K114" s="531">
        <v>1865401</v>
      </c>
      <c r="L114" s="538">
        <v>0.1177939715459576</v>
      </c>
    </row>
    <row r="115" spans="1:12" x14ac:dyDescent="0.3">
      <c r="A115" s="307">
        <v>44996</v>
      </c>
      <c r="B115" s="530">
        <v>15857457</v>
      </c>
      <c r="C115" s="536">
        <f t="shared" si="36"/>
        <v>21324</v>
      </c>
      <c r="D115" s="547">
        <f t="shared" si="37"/>
        <v>1.3465408505977106E-3</v>
      </c>
      <c r="E115" s="530">
        <v>12707224</v>
      </c>
      <c r="F115" s="537">
        <v>0.80134059326158036</v>
      </c>
      <c r="G115" s="530">
        <v>647231</v>
      </c>
      <c r="H115" s="537">
        <v>4.0815560780016621E-2</v>
      </c>
      <c r="I115" s="530">
        <v>455991</v>
      </c>
      <c r="J115" s="537">
        <v>2.875561951705119E-2</v>
      </c>
      <c r="K115" s="531">
        <v>2047011</v>
      </c>
      <c r="L115" s="538">
        <v>0.12908822644135184</v>
      </c>
    </row>
    <row r="116" spans="1:12" x14ac:dyDescent="0.3">
      <c r="A116" s="307">
        <v>45003</v>
      </c>
      <c r="B116" s="530">
        <v>15877524</v>
      </c>
      <c r="C116" s="536">
        <f t="shared" si="36"/>
        <v>20067</v>
      </c>
      <c r="D116" s="547">
        <f t="shared" si="37"/>
        <v>1.265461416669833E-3</v>
      </c>
      <c r="E116" s="530">
        <v>12951808</v>
      </c>
      <c r="F116" s="537">
        <v>0.81573222625895569</v>
      </c>
      <c r="G116" s="530">
        <v>634343</v>
      </c>
      <c r="H116" s="537">
        <v>3.9952262078142661E-2</v>
      </c>
      <c r="I116" s="530">
        <v>401557</v>
      </c>
      <c r="J116" s="537">
        <v>2.5290908078614775E-2</v>
      </c>
      <c r="K116" s="531">
        <v>1889816</v>
      </c>
      <c r="L116" s="538">
        <v>0.11902460358428682</v>
      </c>
    </row>
    <row r="117" spans="1:12" x14ac:dyDescent="0.3">
      <c r="A117" s="307">
        <v>45010</v>
      </c>
      <c r="B117" s="530">
        <v>15898347</v>
      </c>
      <c r="C117" s="536">
        <f t="shared" si="36"/>
        <v>20823</v>
      </c>
      <c r="D117" s="547">
        <f t="shared" si="37"/>
        <v>1.3114765249291338E-3</v>
      </c>
      <c r="E117" s="530">
        <v>12963502</v>
      </c>
      <c r="F117" s="537">
        <v>0.81539936195882501</v>
      </c>
      <c r="G117" s="530">
        <v>632710</v>
      </c>
      <c r="H117" s="537">
        <v>3.9797219170018112E-2</v>
      </c>
      <c r="I117" s="530">
        <v>393898</v>
      </c>
      <c r="J117" s="537">
        <v>2.4776034892180929E-2</v>
      </c>
      <c r="K117" s="531">
        <v>1908237</v>
      </c>
      <c r="L117" s="538">
        <v>0.12002738397897593</v>
      </c>
    </row>
    <row r="118" spans="1:12" x14ac:dyDescent="0.3">
      <c r="A118" s="307">
        <v>45017</v>
      </c>
      <c r="B118" s="530">
        <v>15915452</v>
      </c>
      <c r="C118" s="536">
        <f t="shared" si="36"/>
        <v>17105</v>
      </c>
      <c r="D118" s="547">
        <f t="shared" si="37"/>
        <v>1.0758980163156906E-3</v>
      </c>
      <c r="E118" s="530">
        <v>12985521</v>
      </c>
      <c r="F118" s="537">
        <v>0.81590651650986723</v>
      </c>
      <c r="G118" s="530">
        <v>637094</v>
      </c>
      <c r="H118" s="537">
        <v>4.002990301500705E-2</v>
      </c>
      <c r="I118" s="530">
        <v>395875</v>
      </c>
      <c r="J118" s="537">
        <v>2.4873625957968395E-2</v>
      </c>
      <c r="K118" s="531">
        <v>1896962</v>
      </c>
      <c r="L118" s="538">
        <v>0.11918995451715729</v>
      </c>
    </row>
    <row r="119" spans="1:12" x14ac:dyDescent="0.3">
      <c r="A119" s="307">
        <v>45024</v>
      </c>
      <c r="B119" s="530">
        <v>15935377</v>
      </c>
      <c r="C119" s="536">
        <f t="shared" ref="C119:C124" si="38">B119-B118</f>
        <v>19925</v>
      </c>
      <c r="D119" s="547">
        <f t="shared" si="37"/>
        <v>1.2519280005367506E-3</v>
      </c>
      <c r="E119" s="530">
        <v>12997599</v>
      </c>
      <c r="F119" s="537">
        <v>0.81564427374388448</v>
      </c>
      <c r="G119" s="530">
        <v>640207</v>
      </c>
      <c r="H119" s="537">
        <v>4.0175202632482435E-2</v>
      </c>
      <c r="I119" s="530">
        <v>397135</v>
      </c>
      <c r="J119" s="537">
        <v>2.4921594261623055E-2</v>
      </c>
      <c r="K119" s="531">
        <v>1900436</v>
      </c>
      <c r="L119" s="538">
        <v>0.11925892936201007</v>
      </c>
    </row>
    <row r="120" spans="1:12" x14ac:dyDescent="0.3">
      <c r="A120" s="307">
        <v>45031</v>
      </c>
      <c r="B120" s="530">
        <v>15959160</v>
      </c>
      <c r="C120" s="536">
        <f t="shared" si="38"/>
        <v>23783</v>
      </c>
      <c r="D120" s="547">
        <f t="shared" ref="D120:D125" si="39">(B120/B119)-1</f>
        <v>1.4924654747734412E-3</v>
      </c>
      <c r="E120" s="530">
        <v>13012485</v>
      </c>
      <c r="F120" s="537">
        <v>0.81536152278691365</v>
      </c>
      <c r="G120" s="530">
        <v>644047</v>
      </c>
      <c r="H120" s="537">
        <v>4.0355946052298489E-2</v>
      </c>
      <c r="I120" s="530">
        <v>398599</v>
      </c>
      <c r="J120" s="537">
        <v>2.4976189222991687E-2</v>
      </c>
      <c r="K120" s="531">
        <v>1904029</v>
      </c>
      <c r="L120" s="538">
        <v>0.11930634193779623</v>
      </c>
    </row>
    <row r="121" spans="1:12" x14ac:dyDescent="0.3">
      <c r="A121" s="307">
        <v>45038</v>
      </c>
      <c r="B121" s="530">
        <v>15981821</v>
      </c>
      <c r="C121" s="536">
        <f t="shared" si="38"/>
        <v>22661</v>
      </c>
      <c r="D121" s="547">
        <f t="shared" si="39"/>
        <v>1.419936888908957E-3</v>
      </c>
      <c r="E121" s="530">
        <v>13027777</v>
      </c>
      <c r="F121" s="537">
        <v>0.81516223964715906</v>
      </c>
      <c r="G121" s="530">
        <v>646065</v>
      </c>
      <c r="H121" s="537">
        <v>4.0424992871588288E-2</v>
      </c>
      <c r="I121" s="530">
        <v>400067</v>
      </c>
      <c r="J121" s="537">
        <v>2.5032629260457868E-2</v>
      </c>
      <c r="K121" s="531">
        <v>1907912</v>
      </c>
      <c r="L121" s="538">
        <v>0.11938013822079474</v>
      </c>
    </row>
    <row r="122" spans="1:12" x14ac:dyDescent="0.3">
      <c r="A122" s="307">
        <v>45045</v>
      </c>
      <c r="B122" s="530">
        <v>16003290</v>
      </c>
      <c r="C122" s="536">
        <f t="shared" si="38"/>
        <v>21469</v>
      </c>
      <c r="D122" s="547">
        <f t="shared" si="39"/>
        <v>1.3433387847354705E-3</v>
      </c>
      <c r="E122" s="530">
        <v>13041843</v>
      </c>
      <c r="F122" s="537">
        <v>0.81494761389689241</v>
      </c>
      <c r="G122" s="530">
        <v>649143</v>
      </c>
      <c r="H122" s="537">
        <v>4.0563096713238343E-2</v>
      </c>
      <c r="I122" s="530">
        <v>401389</v>
      </c>
      <c r="J122" s="537">
        <v>2.5081655084673214E-2</v>
      </c>
      <c r="K122" s="531">
        <v>1910915</v>
      </c>
      <c r="L122" s="538">
        <v>0.11940763430519599</v>
      </c>
    </row>
    <row r="123" spans="1:12" x14ac:dyDescent="0.3">
      <c r="A123" s="307">
        <v>45046</v>
      </c>
      <c r="B123" s="21">
        <v>16023636</v>
      </c>
      <c r="C123" s="18">
        <f t="shared" si="38"/>
        <v>20346</v>
      </c>
      <c r="D123" s="54">
        <f t="shared" si="39"/>
        <v>1.2713635758647701E-3</v>
      </c>
      <c r="E123" s="21">
        <v>13055146</v>
      </c>
      <c r="F123" s="32">
        <v>0.81474304583553947</v>
      </c>
      <c r="G123" s="21">
        <v>651898</v>
      </c>
      <c r="H123" s="32">
        <v>4.0683525262306258E-2</v>
      </c>
      <c r="I123" s="21">
        <v>402554</v>
      </c>
      <c r="J123" s="32">
        <v>2.5122512768013451E-2</v>
      </c>
      <c r="K123" s="114">
        <v>1914038</v>
      </c>
      <c r="L123" s="58">
        <v>0.11945091613414084</v>
      </c>
    </row>
    <row r="124" spans="1:12" x14ac:dyDescent="0.3">
      <c r="A124" s="307">
        <v>45047</v>
      </c>
      <c r="B124" s="562">
        <v>16042535</v>
      </c>
      <c r="C124" s="560">
        <f t="shared" si="38"/>
        <v>18899</v>
      </c>
      <c r="D124" s="572">
        <f t="shared" si="39"/>
        <v>1.1794451646305326E-3</v>
      </c>
      <c r="E124" s="562">
        <v>13066188</v>
      </c>
      <c r="F124" s="573">
        <v>0.81447152834636172</v>
      </c>
      <c r="G124" s="562">
        <v>654279</v>
      </c>
      <c r="H124" s="573">
        <v>4.0784015743147828E-2</v>
      </c>
      <c r="I124" s="562">
        <v>403145</v>
      </c>
      <c r="J124" s="573">
        <v>2.5129756612655044E-2</v>
      </c>
      <c r="K124" s="563">
        <v>1918923</v>
      </c>
      <c r="L124" s="574">
        <v>0.11961469929783541</v>
      </c>
    </row>
    <row r="125" spans="1:12" x14ac:dyDescent="0.3">
      <c r="A125" s="307">
        <v>45066</v>
      </c>
      <c r="B125" s="566">
        <v>16060398</v>
      </c>
      <c r="C125" s="581">
        <f t="shared" ref="C125:C130" si="40">B125-B124</f>
        <v>17863</v>
      </c>
      <c r="D125" s="582">
        <f t="shared" si="39"/>
        <v>1.1134773899510453E-3</v>
      </c>
      <c r="E125" s="566">
        <v>13080538</v>
      </c>
      <c r="F125" s="583">
        <v>0.8144591435405274</v>
      </c>
      <c r="G125" s="566">
        <v>656589</v>
      </c>
      <c r="H125" s="583">
        <v>4.0882486224812109E-2</v>
      </c>
      <c r="I125" s="566">
        <v>404258</v>
      </c>
      <c r="J125" s="583">
        <v>2.5171107216645564E-2</v>
      </c>
      <c r="K125" s="567">
        <v>1919013</v>
      </c>
      <c r="L125" s="574">
        <v>0.11948726301801488</v>
      </c>
    </row>
    <row r="126" spans="1:12" x14ac:dyDescent="0.3">
      <c r="A126" s="307">
        <v>45073</v>
      </c>
      <c r="B126" s="566">
        <v>16076036</v>
      </c>
      <c r="C126" s="581">
        <f t="shared" si="40"/>
        <v>15638</v>
      </c>
      <c r="D126" s="582">
        <f t="shared" ref="D126:D131" si="41">(B126/B125)-1</f>
        <v>9.7369940645308795E-4</v>
      </c>
      <c r="E126" s="566">
        <v>13090300</v>
      </c>
      <c r="F126" s="583">
        <v>0.81427411583303244</v>
      </c>
      <c r="G126" s="566">
        <v>659134</v>
      </c>
      <c r="H126" s="583">
        <v>4.1001027865327E-2</v>
      </c>
      <c r="I126" s="566">
        <v>405028</v>
      </c>
      <c r="J126" s="583">
        <v>2.519451934544063E-2</v>
      </c>
      <c r="K126" s="567">
        <v>1921574</v>
      </c>
      <c r="L126" s="574">
        <v>0.1195303369561999</v>
      </c>
    </row>
    <row r="127" spans="1:12" x14ac:dyDescent="0.3">
      <c r="A127" s="307">
        <v>45080</v>
      </c>
      <c r="B127" s="562">
        <v>16097269</v>
      </c>
      <c r="C127" s="560">
        <f t="shared" si="40"/>
        <v>21233</v>
      </c>
      <c r="D127" s="582">
        <f t="shared" si="41"/>
        <v>1.3207857957022728E-3</v>
      </c>
      <c r="E127" s="562">
        <v>13102618</v>
      </c>
      <c r="F127" s="573">
        <v>0.81396527572472077</v>
      </c>
      <c r="G127" s="562">
        <v>662758</v>
      </c>
      <c r="H127" s="573">
        <v>4.1172077077173776E-2</v>
      </c>
      <c r="I127" s="562">
        <v>407267</v>
      </c>
      <c r="J127" s="573">
        <v>2.5300378592169888E-2</v>
      </c>
      <c r="K127" s="563">
        <v>1924626</v>
      </c>
      <c r="L127" s="574">
        <v>0.11956226860593558</v>
      </c>
    </row>
    <row r="128" spans="1:12" x14ac:dyDescent="0.3">
      <c r="A128" s="307">
        <v>45087</v>
      </c>
      <c r="B128" s="21">
        <v>16118711</v>
      </c>
      <c r="C128" s="18">
        <f t="shared" si="40"/>
        <v>21442</v>
      </c>
      <c r="D128" s="54">
        <f t="shared" si="41"/>
        <v>1.3320271904506686E-3</v>
      </c>
      <c r="E128" s="21">
        <v>13112192</v>
      </c>
      <c r="F128" s="32">
        <v>0.81347646223075776</v>
      </c>
      <c r="G128" s="21">
        <v>665535</v>
      </c>
      <c r="H128" s="32">
        <v>4.1289591953103444E-2</v>
      </c>
      <c r="I128" s="21">
        <v>408330</v>
      </c>
      <c r="J128" s="32">
        <v>2.5332670832053508E-2</v>
      </c>
      <c r="K128" s="114">
        <v>1932654</v>
      </c>
      <c r="L128" s="58">
        <v>0.11990127498408526</v>
      </c>
    </row>
    <row r="129" spans="1:12" x14ac:dyDescent="0.3">
      <c r="A129" s="307">
        <v>45094</v>
      </c>
      <c r="B129" s="21">
        <v>16140339</v>
      </c>
      <c r="C129" s="18">
        <f t="shared" si="40"/>
        <v>21628</v>
      </c>
      <c r="D129" s="54">
        <f t="shared" si="41"/>
        <v>1.3417946385414492E-3</v>
      </c>
      <c r="E129" s="21">
        <v>13131799</v>
      </c>
      <c r="F129" s="32">
        <v>0.81360118892174449</v>
      </c>
      <c r="G129" s="21">
        <v>668831</v>
      </c>
      <c r="H129" s="32">
        <v>4.1438472884615371E-2</v>
      </c>
      <c r="I129" s="21">
        <v>409557</v>
      </c>
      <c r="J129" s="32">
        <v>2.5374745846416236E-2</v>
      </c>
      <c r="K129" s="114">
        <v>1930152</v>
      </c>
      <c r="L129" s="58">
        <v>0.11958559234722393</v>
      </c>
    </row>
    <row r="130" spans="1:12" x14ac:dyDescent="0.3">
      <c r="A130" s="307">
        <v>45101</v>
      </c>
      <c r="B130" s="21">
        <v>16158301</v>
      </c>
      <c r="C130" s="18">
        <f t="shared" si="40"/>
        <v>17962</v>
      </c>
      <c r="D130" s="54">
        <f t="shared" si="41"/>
        <v>1.1128638624009479E-3</v>
      </c>
      <c r="E130" s="21">
        <v>13144365</v>
      </c>
      <c r="F130" s="32">
        <v>0.81347444882973774</v>
      </c>
      <c r="G130" s="21">
        <v>670511</v>
      </c>
      <c r="H130" s="32">
        <v>4.149638009590241E-2</v>
      </c>
      <c r="I130" s="21">
        <v>410206</v>
      </c>
      <c r="J130" s="32">
        <v>2.5386703713465915E-2</v>
      </c>
      <c r="K130" s="114">
        <v>1933219</v>
      </c>
      <c r="L130" s="58">
        <v>0.11964246736089394</v>
      </c>
    </row>
    <row r="131" spans="1:12" x14ac:dyDescent="0.3">
      <c r="A131" s="307">
        <v>45108</v>
      </c>
      <c r="B131" s="21">
        <v>16180802</v>
      </c>
      <c r="C131" s="18">
        <f>B131-B130</f>
        <v>22501</v>
      </c>
      <c r="D131" s="54">
        <f t="shared" si="41"/>
        <v>1.3925350196162256E-3</v>
      </c>
      <c r="E131" s="21">
        <v>13162238</v>
      </c>
      <c r="F131" s="32">
        <v>0.81344781303176439</v>
      </c>
      <c r="G131" s="21">
        <v>672362</v>
      </c>
      <c r="H131" s="32">
        <v>4.1553070113582752E-2</v>
      </c>
      <c r="I131" s="21">
        <v>410859</v>
      </c>
      <c r="J131" s="32">
        <v>2.5391757466657092E-2</v>
      </c>
      <c r="K131" s="114">
        <v>1935343</v>
      </c>
      <c r="L131" s="58">
        <v>0.11960735938799573</v>
      </c>
    </row>
    <row r="132" spans="1:12" x14ac:dyDescent="0.3">
      <c r="A132" s="307">
        <v>45115</v>
      </c>
      <c r="B132" s="599">
        <v>16199042</v>
      </c>
      <c r="C132" s="605">
        <f>B132-B131</f>
        <v>18240</v>
      </c>
      <c r="D132" s="606">
        <f>(B132/B131)-1</f>
        <v>1.1272618007438506E-3</v>
      </c>
      <c r="E132" s="599">
        <v>13177042</v>
      </c>
      <c r="F132" s="607">
        <v>0.81344575808865738</v>
      </c>
      <c r="G132" s="599">
        <v>674013</v>
      </c>
      <c r="H132" s="607">
        <v>4.1608201275112444E-2</v>
      </c>
      <c r="I132" s="599">
        <v>411347</v>
      </c>
      <c r="J132" s="607">
        <v>2.5393291776143304E-2</v>
      </c>
      <c r="K132" s="600">
        <v>1936640</v>
      </c>
      <c r="L132" s="608">
        <v>0.1195527488600869</v>
      </c>
    </row>
    <row r="133" spans="1:12" x14ac:dyDescent="0.3">
      <c r="A133" s="307">
        <v>45122</v>
      </c>
      <c r="B133" s="599">
        <v>16223576</v>
      </c>
      <c r="C133" s="605">
        <f>B133-B132</f>
        <v>24534</v>
      </c>
      <c r="D133" s="606">
        <f>(B133/B132)-1</f>
        <v>1.5145340076283542E-3</v>
      </c>
      <c r="E133" s="599">
        <v>13193991</v>
      </c>
      <c r="F133" s="607">
        <v>0.81326034408197057</v>
      </c>
      <c r="G133" s="599">
        <v>676984</v>
      </c>
      <c r="H133" s="607">
        <v>4.1728408089560527E-2</v>
      </c>
      <c r="I133" s="599">
        <v>412541</v>
      </c>
      <c r="J133" s="607">
        <v>2.5428487529506442E-2</v>
      </c>
      <c r="K133" s="600">
        <v>1940060</v>
      </c>
      <c r="L133" s="608">
        <v>0.11958276029896245</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82"/>
  <sheetViews>
    <sheetView zoomScaleNormal="100" workbookViewId="0">
      <pane ySplit="6" topLeftCell="A7" activePane="bottomLeft" state="frozen"/>
      <selection pane="bottomLeft"/>
    </sheetView>
  </sheetViews>
  <sheetFormatPr defaultColWidth="9.44140625" defaultRowHeight="15.6" x14ac:dyDescent="0.3"/>
  <cols>
    <col min="1" max="1" width="19.5546875" style="19" customWidth="1"/>
    <col min="2" max="2" width="15.5546875" style="19" customWidth="1"/>
    <col min="3" max="3" width="18.44140625" style="19" customWidth="1"/>
    <col min="4" max="4" width="15.44140625" style="19" customWidth="1"/>
    <col min="5" max="5" width="13.5546875" style="19" customWidth="1"/>
    <col min="6" max="6" width="31.5546875" style="19" customWidth="1"/>
    <col min="7" max="7" width="31.5546875" style="28" customWidth="1"/>
    <col min="8" max="8" width="31.5546875" style="29" customWidth="1"/>
    <col min="9" max="12" width="9.44140625" style="19"/>
    <col min="13" max="13" width="24.44140625" style="19" customWidth="1"/>
    <col min="14" max="16384" width="9.44140625" style="19"/>
  </cols>
  <sheetData>
    <row r="1" spans="1:8" s="2" customFormat="1" ht="24" customHeight="1" thickBot="1" x14ac:dyDescent="0.45">
      <c r="A1" s="1" t="s">
        <v>48</v>
      </c>
    </row>
    <row r="2" spans="1:8" s="2" customFormat="1" ht="16.2" thickTop="1" x14ac:dyDescent="0.3">
      <c r="A2" s="3"/>
    </row>
    <row r="3" spans="1:8" s="2" customFormat="1" ht="13.5" customHeight="1" x14ac:dyDescent="0.3">
      <c r="A3" s="2" t="s">
        <v>44</v>
      </c>
      <c r="B3" s="4"/>
    </row>
    <row r="4" spans="1:8" s="2" customFormat="1" x14ac:dyDescent="0.3">
      <c r="A4" s="6" t="s">
        <v>136</v>
      </c>
      <c r="B4" s="5"/>
      <c r="E4" s="6"/>
    </row>
    <row r="5" spans="1:8" s="2" customFormat="1" x14ac:dyDescent="0.3">
      <c r="B5" s="5"/>
      <c r="E5" s="6"/>
    </row>
    <row r="6" spans="1:8" s="47" customFormat="1" ht="31.2" x14ac:dyDescent="0.3">
      <c r="A6" s="45" t="s">
        <v>7</v>
      </c>
      <c r="B6" s="46" t="s">
        <v>0</v>
      </c>
      <c r="C6" s="46" t="s">
        <v>1</v>
      </c>
      <c r="D6" s="46" t="s">
        <v>2</v>
      </c>
      <c r="E6" s="46" t="s">
        <v>3</v>
      </c>
      <c r="F6" s="46" t="s">
        <v>46</v>
      </c>
      <c r="G6" s="36" t="s">
        <v>9</v>
      </c>
      <c r="H6" s="15" t="s">
        <v>8</v>
      </c>
    </row>
    <row r="7" spans="1:8" x14ac:dyDescent="0.3">
      <c r="A7" s="20">
        <v>43897</v>
      </c>
      <c r="B7" s="48">
        <v>114056328.17</v>
      </c>
      <c r="C7" s="48">
        <v>0</v>
      </c>
      <c r="D7" s="48">
        <v>0</v>
      </c>
      <c r="E7" s="48">
        <v>0</v>
      </c>
      <c r="F7" s="48">
        <v>114056328.17</v>
      </c>
      <c r="G7" s="68" t="s">
        <v>47</v>
      </c>
      <c r="H7" s="69" t="s">
        <v>47</v>
      </c>
    </row>
    <row r="8" spans="1:8" x14ac:dyDescent="0.3">
      <c r="A8" s="20">
        <v>43904</v>
      </c>
      <c r="B8" s="48">
        <v>110041377.96000001</v>
      </c>
      <c r="C8" s="48">
        <v>0</v>
      </c>
      <c r="D8" s="48">
        <v>0</v>
      </c>
      <c r="E8" s="48">
        <v>0</v>
      </c>
      <c r="F8" s="48">
        <v>110041377.96000001</v>
      </c>
      <c r="G8" s="49">
        <f>F8-F7</f>
        <v>-4014950.2099999934</v>
      </c>
      <c r="H8" s="39">
        <f>(F8/F7)-1</f>
        <v>-3.5201468208022169E-2</v>
      </c>
    </row>
    <row r="9" spans="1:8" x14ac:dyDescent="0.3">
      <c r="A9" s="20">
        <v>43911</v>
      </c>
      <c r="B9" s="48">
        <v>117744603.21999998</v>
      </c>
      <c r="C9" s="48">
        <v>0</v>
      </c>
      <c r="D9" s="48">
        <v>0</v>
      </c>
      <c r="E9" s="48">
        <v>0</v>
      </c>
      <c r="F9" s="48">
        <v>117744603.21999998</v>
      </c>
      <c r="G9" s="49">
        <f t="shared" ref="G9:G39" si="0">F9-F8</f>
        <v>7703225.2599999756</v>
      </c>
      <c r="H9" s="39">
        <f>(F9/F8)-1</f>
        <v>7.0002987992390464E-2</v>
      </c>
    </row>
    <row r="10" spans="1:8" x14ac:dyDescent="0.3">
      <c r="A10" s="20">
        <v>43918</v>
      </c>
      <c r="B10" s="48">
        <v>121030618.20999999</v>
      </c>
      <c r="C10" s="48">
        <v>0</v>
      </c>
      <c r="D10" s="48">
        <v>0</v>
      </c>
      <c r="E10" s="48">
        <v>0</v>
      </c>
      <c r="F10" s="48">
        <v>121030618.20999999</v>
      </c>
      <c r="G10" s="49">
        <f>F10-F9</f>
        <v>3286014.9900000095</v>
      </c>
      <c r="H10" s="39">
        <f>(F10/F9)-1</f>
        <v>2.7907988138193174E-2</v>
      </c>
    </row>
    <row r="11" spans="1:8" x14ac:dyDescent="0.3">
      <c r="A11" s="20">
        <v>43925</v>
      </c>
      <c r="B11" s="48">
        <v>339100125.51999998</v>
      </c>
      <c r="C11" s="48">
        <v>0</v>
      </c>
      <c r="D11" s="48">
        <v>0</v>
      </c>
      <c r="E11" s="48">
        <v>0</v>
      </c>
      <c r="F11" s="48">
        <v>339100125.51999998</v>
      </c>
      <c r="G11" s="49">
        <f t="shared" si="0"/>
        <v>218069507.31</v>
      </c>
      <c r="H11" s="39">
        <f t="shared" ref="H11:H39" si="1">(F11/F10)-1</f>
        <v>1.8017714073940199</v>
      </c>
    </row>
    <row r="12" spans="1:8" x14ac:dyDescent="0.3">
      <c r="A12" s="20">
        <v>43932</v>
      </c>
      <c r="B12" s="48">
        <v>401029795.63999999</v>
      </c>
      <c r="C12" s="48">
        <v>0</v>
      </c>
      <c r="D12" s="48">
        <v>0</v>
      </c>
      <c r="E12" s="48">
        <v>0</v>
      </c>
      <c r="F12" s="48">
        <v>401029795.63999999</v>
      </c>
      <c r="G12" s="49">
        <f t="shared" si="0"/>
        <v>61929670.120000005</v>
      </c>
      <c r="H12" s="39">
        <f t="shared" si="1"/>
        <v>0.18262945206827252</v>
      </c>
    </row>
    <row r="13" spans="1:8" x14ac:dyDescent="0.3">
      <c r="A13" s="20">
        <v>43939</v>
      </c>
      <c r="B13" s="48">
        <v>2005677191.1600001</v>
      </c>
      <c r="C13" s="48">
        <v>0</v>
      </c>
      <c r="D13" s="48">
        <v>0</v>
      </c>
      <c r="E13" s="48">
        <v>0</v>
      </c>
      <c r="F13" s="48">
        <v>2005677191.1600001</v>
      </c>
      <c r="G13" s="49">
        <f t="shared" si="0"/>
        <v>1604647395.52</v>
      </c>
      <c r="H13" s="39">
        <f t="shared" si="1"/>
        <v>4.0013171414337361</v>
      </c>
    </row>
    <row r="14" spans="1:8" x14ac:dyDescent="0.3">
      <c r="A14" s="20">
        <v>43946</v>
      </c>
      <c r="B14" s="48">
        <v>1423671008.4199998</v>
      </c>
      <c r="C14" s="48">
        <v>0</v>
      </c>
      <c r="D14" s="48">
        <v>0</v>
      </c>
      <c r="E14" s="48">
        <v>0</v>
      </c>
      <c r="F14" s="48">
        <v>1423671008.4199998</v>
      </c>
      <c r="G14" s="49">
        <f t="shared" si="0"/>
        <v>-582006182.74000025</v>
      </c>
      <c r="H14" s="39">
        <f t="shared" si="1"/>
        <v>-0.29017938943773502</v>
      </c>
    </row>
    <row r="15" spans="1:8" x14ac:dyDescent="0.3">
      <c r="A15" s="20">
        <v>43953</v>
      </c>
      <c r="B15" s="48">
        <v>4146679188.4500003</v>
      </c>
      <c r="C15" s="48">
        <v>247020852.75</v>
      </c>
      <c r="D15" s="48">
        <v>0</v>
      </c>
      <c r="E15" s="48">
        <v>0</v>
      </c>
      <c r="F15" s="48">
        <v>4393700041.2000008</v>
      </c>
      <c r="G15" s="49">
        <f t="shared" si="0"/>
        <v>2970029032.7800007</v>
      </c>
      <c r="H15" s="39">
        <f t="shared" si="1"/>
        <v>2.0861765219734019</v>
      </c>
    </row>
    <row r="16" spans="1:8" x14ac:dyDescent="0.3">
      <c r="A16" s="20">
        <v>43960</v>
      </c>
      <c r="B16" s="48">
        <v>2494419364.9000001</v>
      </c>
      <c r="C16" s="48">
        <v>943207132.76999998</v>
      </c>
      <c r="D16" s="48">
        <v>0</v>
      </c>
      <c r="E16" s="48">
        <v>0</v>
      </c>
      <c r="F16" s="48">
        <v>3437626497.6700001</v>
      </c>
      <c r="G16" s="49">
        <f t="shared" si="0"/>
        <v>-956073543.53000069</v>
      </c>
      <c r="H16" s="39">
        <f t="shared" si="1"/>
        <v>-0.21760100474880828</v>
      </c>
    </row>
    <row r="17" spans="1:8" x14ac:dyDescent="0.3">
      <c r="A17" s="20">
        <v>43967</v>
      </c>
      <c r="B17" s="48">
        <v>3156623134.5</v>
      </c>
      <c r="C17" s="48">
        <v>725016042.24000001</v>
      </c>
      <c r="D17" s="48">
        <v>0</v>
      </c>
      <c r="E17" s="48">
        <v>0</v>
      </c>
      <c r="F17" s="48">
        <v>3881639176.7399998</v>
      </c>
      <c r="G17" s="49">
        <f t="shared" si="0"/>
        <v>444012679.06999969</v>
      </c>
      <c r="H17" s="39">
        <f t="shared" si="1"/>
        <v>0.1291625717252729</v>
      </c>
    </row>
    <row r="18" spans="1:8" x14ac:dyDescent="0.3">
      <c r="A18" s="20">
        <v>43974</v>
      </c>
      <c r="B18" s="48">
        <v>1841635762.0999999</v>
      </c>
      <c r="C18" s="48">
        <v>715463818.7299999</v>
      </c>
      <c r="D18" s="48">
        <v>0</v>
      </c>
      <c r="E18" s="48">
        <v>0</v>
      </c>
      <c r="F18" s="48">
        <v>2557099580.8299999</v>
      </c>
      <c r="G18" s="49">
        <f t="shared" si="0"/>
        <v>-1324539595.9099998</v>
      </c>
      <c r="H18" s="39">
        <f t="shared" si="1"/>
        <v>-0.34123202482267201</v>
      </c>
    </row>
    <row r="19" spans="1:8" x14ac:dyDescent="0.3">
      <c r="A19" s="20">
        <v>43981</v>
      </c>
      <c r="B19" s="48">
        <v>2494857744.29</v>
      </c>
      <c r="C19" s="48">
        <v>825487854.99000001</v>
      </c>
      <c r="D19" s="48">
        <v>124168386</v>
      </c>
      <c r="E19" s="48">
        <v>0</v>
      </c>
      <c r="F19" s="48">
        <v>3444513985.2799997</v>
      </c>
      <c r="G19" s="49">
        <f t="shared" si="0"/>
        <v>887414404.44999981</v>
      </c>
      <c r="H19" s="39">
        <f t="shared" si="1"/>
        <v>0.34703943917661473</v>
      </c>
    </row>
    <row r="20" spans="1:8" x14ac:dyDescent="0.3">
      <c r="A20" s="20">
        <v>43988</v>
      </c>
      <c r="B20" s="48">
        <v>2817326389.6899996</v>
      </c>
      <c r="C20" s="48">
        <v>762927942.88999999</v>
      </c>
      <c r="D20" s="48">
        <v>384712364</v>
      </c>
      <c r="E20" s="48">
        <v>0</v>
      </c>
      <c r="F20" s="48">
        <v>3964966696.5799994</v>
      </c>
      <c r="G20" s="49">
        <f t="shared" si="0"/>
        <v>520452711.29999971</v>
      </c>
      <c r="H20" s="39">
        <f t="shared" si="1"/>
        <v>0.15109612372721792</v>
      </c>
    </row>
    <row r="21" spans="1:8" x14ac:dyDescent="0.3">
      <c r="A21" s="20">
        <v>43995</v>
      </c>
      <c r="B21" s="48">
        <v>2567186433.1600003</v>
      </c>
      <c r="C21" s="48">
        <v>977924244.63</v>
      </c>
      <c r="D21" s="48">
        <v>288474374.04000002</v>
      </c>
      <c r="E21" s="48">
        <v>0</v>
      </c>
      <c r="F21" s="48">
        <v>3833585051.8300004</v>
      </c>
      <c r="G21" s="49">
        <f t="shared" si="0"/>
        <v>-131381644.74999905</v>
      </c>
      <c r="H21" s="39">
        <f t="shared" si="1"/>
        <v>-3.3135623777955758E-2</v>
      </c>
    </row>
    <row r="22" spans="1:8" x14ac:dyDescent="0.3">
      <c r="A22" s="20">
        <v>44002</v>
      </c>
      <c r="B22" s="48">
        <v>2423695181.8599997</v>
      </c>
      <c r="C22" s="48">
        <v>861877340.19000006</v>
      </c>
      <c r="D22" s="48">
        <v>206441219.85999998</v>
      </c>
      <c r="E22" s="48">
        <v>0</v>
      </c>
      <c r="F22" s="48">
        <v>3492013741.9099998</v>
      </c>
      <c r="G22" s="49">
        <f t="shared" si="0"/>
        <v>-341571309.92000055</v>
      </c>
      <c r="H22" s="39">
        <f t="shared" si="1"/>
        <v>-8.9099708315313886E-2</v>
      </c>
    </row>
    <row r="23" spans="1:8" x14ac:dyDescent="0.3">
      <c r="A23" s="20">
        <v>44009</v>
      </c>
      <c r="B23" s="48">
        <v>2490970275.9100003</v>
      </c>
      <c r="C23" s="48">
        <v>1284734267.0900002</v>
      </c>
      <c r="D23" s="48">
        <v>237729835.73000002</v>
      </c>
      <c r="E23" s="48">
        <v>0</v>
      </c>
      <c r="F23" s="48">
        <v>4013434378.7300005</v>
      </c>
      <c r="G23" s="49">
        <f t="shared" si="0"/>
        <v>521420636.82000065</v>
      </c>
      <c r="H23" s="39">
        <f t="shared" si="1"/>
        <v>0.14931803691436896</v>
      </c>
    </row>
    <row r="24" spans="1:8" x14ac:dyDescent="0.3">
      <c r="A24" s="20">
        <v>44016</v>
      </c>
      <c r="B24" s="48">
        <v>2384265945.0799999</v>
      </c>
      <c r="C24" s="48">
        <v>1144765254.75</v>
      </c>
      <c r="D24" s="48">
        <v>209241650.34</v>
      </c>
      <c r="E24" s="48">
        <v>18576</v>
      </c>
      <c r="F24" s="48">
        <v>3738291426.1700001</v>
      </c>
      <c r="G24" s="49">
        <f t="shared" si="0"/>
        <v>-275142952.56000042</v>
      </c>
      <c r="H24" s="39">
        <f t="shared" si="1"/>
        <v>-6.8555488042404633E-2</v>
      </c>
    </row>
    <row r="25" spans="1:8" x14ac:dyDescent="0.3">
      <c r="A25" s="20">
        <v>44023</v>
      </c>
      <c r="B25" s="48">
        <v>2503168004.2999997</v>
      </c>
      <c r="C25" s="48">
        <v>1641481946</v>
      </c>
      <c r="D25" s="48">
        <v>196738866.40000001</v>
      </c>
      <c r="E25" s="48">
        <v>350418</v>
      </c>
      <c r="F25" s="48">
        <v>4341739234.6999998</v>
      </c>
      <c r="G25" s="49">
        <f t="shared" si="0"/>
        <v>603447808.52999973</v>
      </c>
      <c r="H25" s="39">
        <f t="shared" si="1"/>
        <v>0.16142342576759772</v>
      </c>
    </row>
    <row r="26" spans="1:8" x14ac:dyDescent="0.3">
      <c r="A26" s="20">
        <v>44030</v>
      </c>
      <c r="B26" s="48">
        <v>2242816032.7600002</v>
      </c>
      <c r="C26" s="48">
        <v>1653655212.75</v>
      </c>
      <c r="D26" s="48">
        <v>180849206.48999998</v>
      </c>
      <c r="E26" s="48">
        <v>42816642</v>
      </c>
      <c r="F26" s="48">
        <v>4120137094</v>
      </c>
      <c r="G26" s="49">
        <f t="shared" si="0"/>
        <v>-221602140.69999981</v>
      </c>
      <c r="H26" s="39">
        <f t="shared" si="1"/>
        <v>-5.1039947062899049E-2</v>
      </c>
    </row>
    <row r="27" spans="1:8" x14ac:dyDescent="0.3">
      <c r="A27" s="20">
        <v>44037</v>
      </c>
      <c r="B27" s="48">
        <v>2574406513.4700007</v>
      </c>
      <c r="C27" s="48">
        <v>2557622171.5</v>
      </c>
      <c r="D27" s="48">
        <v>210592077.45999998</v>
      </c>
      <c r="E27" s="48">
        <v>14462592.5</v>
      </c>
      <c r="F27" s="48">
        <v>5357083354.9300013</v>
      </c>
      <c r="G27" s="49">
        <f t="shared" si="0"/>
        <v>1236946260.9300013</v>
      </c>
      <c r="H27" s="39">
        <f t="shared" si="1"/>
        <v>0.30021968510011954</v>
      </c>
    </row>
    <row r="28" spans="1:8" x14ac:dyDescent="0.3">
      <c r="A28" s="20">
        <v>44044</v>
      </c>
      <c r="B28" s="48">
        <v>2489377284.1799998</v>
      </c>
      <c r="C28" s="48">
        <v>1968103443.5</v>
      </c>
      <c r="D28" s="48">
        <v>233707698.42000002</v>
      </c>
      <c r="E28" s="48">
        <v>59111743.25</v>
      </c>
      <c r="F28" s="48">
        <v>4750300169.3500004</v>
      </c>
      <c r="G28" s="49">
        <f t="shared" si="0"/>
        <v>-606783185.58000088</v>
      </c>
      <c r="H28" s="39">
        <f t="shared" si="1"/>
        <v>-0.1132674527122286</v>
      </c>
    </row>
    <row r="29" spans="1:8" x14ac:dyDescent="0.3">
      <c r="A29" s="20">
        <v>44051</v>
      </c>
      <c r="B29" s="48">
        <v>1827685768.5100002</v>
      </c>
      <c r="C29" s="48">
        <v>2094099237.5</v>
      </c>
      <c r="D29" s="48">
        <v>177838456.22</v>
      </c>
      <c r="E29" s="48">
        <v>16596055.5</v>
      </c>
      <c r="F29" s="48">
        <v>4116219517.73</v>
      </c>
      <c r="G29" s="49">
        <f t="shared" si="0"/>
        <v>-634080651.62000036</v>
      </c>
      <c r="H29" s="39">
        <f t="shared" si="1"/>
        <v>-0.13348222828343159</v>
      </c>
    </row>
    <row r="30" spans="1:8" x14ac:dyDescent="0.3">
      <c r="A30" s="20">
        <v>44058</v>
      </c>
      <c r="B30" s="48">
        <v>1022218943.9100001</v>
      </c>
      <c r="C30" s="48">
        <v>1862135610.5</v>
      </c>
      <c r="D30" s="48">
        <v>140144342.75</v>
      </c>
      <c r="E30" s="48">
        <v>27773355.25</v>
      </c>
      <c r="F30" s="48">
        <v>3052272252.4099998</v>
      </c>
      <c r="G30" s="49">
        <f t="shared" si="0"/>
        <v>-1063947265.3200002</v>
      </c>
      <c r="H30" s="39">
        <f t="shared" si="1"/>
        <v>-0.25847680395498984</v>
      </c>
    </row>
    <row r="31" spans="1:8" x14ac:dyDescent="0.3">
      <c r="A31" s="20">
        <v>44065</v>
      </c>
      <c r="B31" s="48">
        <v>992216501.93000007</v>
      </c>
      <c r="C31" s="48">
        <v>3227397592.5100002</v>
      </c>
      <c r="D31" s="48">
        <v>108262631.71000001</v>
      </c>
      <c r="E31" s="48">
        <v>14287425.35</v>
      </c>
      <c r="F31" s="48">
        <v>4342164151.500001</v>
      </c>
      <c r="G31" s="49">
        <f t="shared" si="0"/>
        <v>1289891899.0900011</v>
      </c>
      <c r="H31" s="39">
        <f t="shared" si="1"/>
        <v>0.42260053901533001</v>
      </c>
    </row>
    <row r="32" spans="1:8" x14ac:dyDescent="0.3">
      <c r="A32" s="20">
        <v>44072</v>
      </c>
      <c r="B32" s="48">
        <v>847798001.51999998</v>
      </c>
      <c r="C32" s="48">
        <v>4575463314.5</v>
      </c>
      <c r="D32" s="48">
        <v>101491666.18000001</v>
      </c>
      <c r="E32" s="48">
        <v>30056108.640000001</v>
      </c>
      <c r="F32" s="48">
        <v>5554809090.8400011</v>
      </c>
      <c r="G32" s="49">
        <f t="shared" si="0"/>
        <v>1212644939.3400002</v>
      </c>
      <c r="H32" s="39">
        <f t="shared" si="1"/>
        <v>0.27927201667884716</v>
      </c>
    </row>
    <row r="33" spans="1:8" x14ac:dyDescent="0.3">
      <c r="A33" s="20">
        <v>44079</v>
      </c>
      <c r="B33" s="48">
        <v>1232167508.51</v>
      </c>
      <c r="C33" s="48">
        <v>3389557941.5</v>
      </c>
      <c r="D33" s="48">
        <v>109070332.70999999</v>
      </c>
      <c r="E33" s="48">
        <v>18577656.75</v>
      </c>
      <c r="F33" s="48">
        <v>4749373439.4700003</v>
      </c>
      <c r="G33" s="49">
        <f t="shared" si="0"/>
        <v>-805435651.37000084</v>
      </c>
      <c r="H33" s="39">
        <f t="shared" si="1"/>
        <v>-0.14499789969347132</v>
      </c>
    </row>
    <row r="34" spans="1:8" x14ac:dyDescent="0.3">
      <c r="A34" s="20">
        <f>A33+7</f>
        <v>44086</v>
      </c>
      <c r="B34" s="48">
        <v>1624908297.9199998</v>
      </c>
      <c r="C34" s="48">
        <v>1345041828</v>
      </c>
      <c r="D34" s="48">
        <v>137488487.71000001</v>
      </c>
      <c r="E34" s="48">
        <v>34424667</v>
      </c>
      <c r="F34" s="48">
        <v>3141863280.6300001</v>
      </c>
      <c r="G34" s="49">
        <f t="shared" si="0"/>
        <v>-1607510158.8400002</v>
      </c>
      <c r="H34" s="39">
        <f t="shared" si="1"/>
        <v>-0.33846783777427869</v>
      </c>
    </row>
    <row r="35" spans="1:8" x14ac:dyDescent="0.3">
      <c r="A35" s="20">
        <v>44093</v>
      </c>
      <c r="B35" s="48">
        <v>1493090283.6399999</v>
      </c>
      <c r="C35" s="48">
        <v>1326457778</v>
      </c>
      <c r="D35" s="48">
        <v>164945697.27000001</v>
      </c>
      <c r="E35" s="48">
        <v>28153995.07</v>
      </c>
      <c r="F35" s="48">
        <v>3012647753.98</v>
      </c>
      <c r="G35" s="49">
        <f t="shared" si="0"/>
        <v>-129215526.6500001</v>
      </c>
      <c r="H35" s="39">
        <f t="shared" si="1"/>
        <v>-4.112703676402174E-2</v>
      </c>
    </row>
    <row r="36" spans="1:8" x14ac:dyDescent="0.3">
      <c r="A36" s="20">
        <v>44100</v>
      </c>
      <c r="B36" s="48">
        <v>1406620944.6899998</v>
      </c>
      <c r="C36" s="48">
        <v>579450103.5</v>
      </c>
      <c r="D36" s="48">
        <v>242425599.69999999</v>
      </c>
      <c r="E36" s="48">
        <v>68182529.75</v>
      </c>
      <c r="F36" s="48">
        <v>2296679177.6399999</v>
      </c>
      <c r="G36" s="49">
        <f t="shared" si="0"/>
        <v>-715968576.34000015</v>
      </c>
      <c r="H36" s="39">
        <f t="shared" si="1"/>
        <v>-0.23765426123719113</v>
      </c>
    </row>
    <row r="37" spans="1:8" x14ac:dyDescent="0.3">
      <c r="A37" s="20">
        <v>44107</v>
      </c>
      <c r="B37" s="48">
        <v>1383623306.76</v>
      </c>
      <c r="C37" s="48">
        <v>1009502642.5</v>
      </c>
      <c r="D37" s="48">
        <v>304386256.29999995</v>
      </c>
      <c r="E37" s="48">
        <v>42097901</v>
      </c>
      <c r="F37" s="48">
        <v>2739610106.5600004</v>
      </c>
      <c r="G37" s="49">
        <f t="shared" si="0"/>
        <v>442930928.92000055</v>
      </c>
      <c r="H37" s="39">
        <f t="shared" si="1"/>
        <v>0.19285711876185663</v>
      </c>
    </row>
    <row r="38" spans="1:8" x14ac:dyDescent="0.3">
      <c r="A38" s="20">
        <f t="shared" ref="A38:A43" si="2">A37+7</f>
        <v>44114</v>
      </c>
      <c r="B38" s="48">
        <v>1125745564.6300001</v>
      </c>
      <c r="C38" s="48">
        <v>791733567</v>
      </c>
      <c r="D38" s="48">
        <v>309883456.61000001</v>
      </c>
      <c r="E38" s="48">
        <v>57131035.75</v>
      </c>
      <c r="F38" s="48">
        <v>2284493623.9900002</v>
      </c>
      <c r="G38" s="49">
        <f t="shared" si="0"/>
        <v>-455116482.57000017</v>
      </c>
      <c r="H38" s="39">
        <f t="shared" si="1"/>
        <v>-0.16612454505121843</v>
      </c>
    </row>
    <row r="39" spans="1:8" x14ac:dyDescent="0.3">
      <c r="A39" s="20">
        <f t="shared" si="2"/>
        <v>44121</v>
      </c>
      <c r="B39" s="48">
        <v>1105844238.4199998</v>
      </c>
      <c r="C39" s="48">
        <v>923391563</v>
      </c>
      <c r="D39" s="48">
        <v>375693477.94999999</v>
      </c>
      <c r="E39" s="48">
        <v>37755727.399999999</v>
      </c>
      <c r="F39" s="48">
        <v>2442685006.77</v>
      </c>
      <c r="G39" s="49">
        <f t="shared" si="0"/>
        <v>158191382.77999973</v>
      </c>
      <c r="H39" s="39">
        <f t="shared" si="1"/>
        <v>6.9245709910850772E-2</v>
      </c>
    </row>
    <row r="40" spans="1:8" x14ac:dyDescent="0.3">
      <c r="A40" s="20">
        <f t="shared" si="2"/>
        <v>44128</v>
      </c>
      <c r="B40" s="48">
        <v>500939247.39999998</v>
      </c>
      <c r="C40" s="48">
        <v>422060168.84000003</v>
      </c>
      <c r="D40" s="48">
        <v>305302765.01000005</v>
      </c>
      <c r="E40" s="48">
        <v>46974674.75</v>
      </c>
      <c r="F40" s="48">
        <v>1275276856</v>
      </c>
      <c r="G40" s="49">
        <f t="shared" ref="G40:G46" si="3">F40-F39</f>
        <v>-1167408150.77</v>
      </c>
      <c r="H40" s="39">
        <f t="shared" ref="H40:H46" si="4">(F40/F39)-1</f>
        <v>-0.4779200541758275</v>
      </c>
    </row>
    <row r="41" spans="1:8" x14ac:dyDescent="0.3">
      <c r="A41" s="20">
        <f t="shared" si="2"/>
        <v>44135</v>
      </c>
      <c r="B41" s="48">
        <v>448615837.29000002</v>
      </c>
      <c r="C41" s="48">
        <v>520338160.5</v>
      </c>
      <c r="D41" s="48">
        <v>326687047.18000001</v>
      </c>
      <c r="E41" s="48">
        <v>31821685.789999999</v>
      </c>
      <c r="F41" s="48">
        <v>1327462730.76</v>
      </c>
      <c r="G41" s="49">
        <f t="shared" si="3"/>
        <v>52185874.75999999</v>
      </c>
      <c r="H41" s="39">
        <f t="shared" si="4"/>
        <v>4.0921212138739005E-2</v>
      </c>
    </row>
    <row r="42" spans="1:8" x14ac:dyDescent="0.3">
      <c r="A42" s="20">
        <f t="shared" si="2"/>
        <v>44142</v>
      </c>
      <c r="B42" s="48">
        <v>468517834.7299999</v>
      </c>
      <c r="C42" s="48">
        <v>457821791.31</v>
      </c>
      <c r="D42" s="48">
        <v>344011740.56000006</v>
      </c>
      <c r="E42" s="48">
        <v>51114489.149999999</v>
      </c>
      <c r="F42" s="48">
        <v>1321465855.75</v>
      </c>
      <c r="G42" s="49">
        <f t="shared" si="3"/>
        <v>-5996875.0099999905</v>
      </c>
      <c r="H42" s="39">
        <f t="shared" si="4"/>
        <v>-4.517546798897043E-3</v>
      </c>
    </row>
    <row r="43" spans="1:8" x14ac:dyDescent="0.3">
      <c r="A43" s="20">
        <f t="shared" si="2"/>
        <v>44149</v>
      </c>
      <c r="B43" s="48">
        <v>470239521.07999998</v>
      </c>
      <c r="C43" s="48">
        <v>642389764.5</v>
      </c>
      <c r="D43" s="48">
        <v>367775213.72999996</v>
      </c>
      <c r="E43" s="48">
        <v>37658661.399999999</v>
      </c>
      <c r="F43" s="48">
        <v>1518063160.71</v>
      </c>
      <c r="G43" s="49">
        <f t="shared" si="3"/>
        <v>196597304.96000004</v>
      </c>
      <c r="H43" s="39">
        <f t="shared" si="4"/>
        <v>0.14877214125855787</v>
      </c>
    </row>
    <row r="44" spans="1:8" x14ac:dyDescent="0.3">
      <c r="A44" s="20">
        <v>44156</v>
      </c>
      <c r="B44" s="48">
        <v>439578648.66999996</v>
      </c>
      <c r="C44" s="48">
        <v>557183595.25</v>
      </c>
      <c r="D44" s="48">
        <v>361292065.16999996</v>
      </c>
      <c r="E44" s="48">
        <v>54610790</v>
      </c>
      <c r="F44" s="48">
        <v>1412665099.0899999</v>
      </c>
      <c r="G44" s="49">
        <f t="shared" si="3"/>
        <v>-105398061.62000012</v>
      </c>
      <c r="H44" s="39">
        <f t="shared" si="4"/>
        <v>-6.9429299351882912E-2</v>
      </c>
    </row>
    <row r="45" spans="1:8" x14ac:dyDescent="0.3">
      <c r="A45" s="20">
        <v>44163</v>
      </c>
      <c r="B45" s="48">
        <v>285482181.26999998</v>
      </c>
      <c r="C45" s="48">
        <v>444127221.89999998</v>
      </c>
      <c r="D45" s="48">
        <v>335846021.63</v>
      </c>
      <c r="E45" s="48">
        <v>37168978.5</v>
      </c>
      <c r="F45" s="48">
        <v>1102624403.3</v>
      </c>
      <c r="G45" s="49">
        <f t="shared" si="3"/>
        <v>-310040695.78999996</v>
      </c>
      <c r="H45" s="39">
        <f t="shared" si="4"/>
        <v>-0.21947218487221043</v>
      </c>
    </row>
    <row r="46" spans="1:8" x14ac:dyDescent="0.3">
      <c r="A46" s="20">
        <v>44170</v>
      </c>
      <c r="B46" s="48">
        <v>395248919.83000004</v>
      </c>
      <c r="C46" s="48">
        <v>520208478</v>
      </c>
      <c r="D46" s="48">
        <v>400566627.56999999</v>
      </c>
      <c r="E46" s="48">
        <v>49253430.5</v>
      </c>
      <c r="F46" s="48">
        <v>1365277455.9000001</v>
      </c>
      <c r="G46" s="49">
        <f t="shared" si="3"/>
        <v>262653052.60000014</v>
      </c>
      <c r="H46" s="39">
        <f t="shared" si="4"/>
        <v>0.23820718262167651</v>
      </c>
    </row>
    <row r="47" spans="1:8" ht="13.5" customHeight="1" x14ac:dyDescent="0.3">
      <c r="A47" s="20">
        <v>44177</v>
      </c>
      <c r="B47" s="48">
        <v>382887942.59000003</v>
      </c>
      <c r="C47" s="48">
        <v>595813707.25</v>
      </c>
      <c r="D47" s="48">
        <v>392646810.97999996</v>
      </c>
      <c r="E47" s="48">
        <v>45418352.659999996</v>
      </c>
      <c r="F47" s="48">
        <v>1416766813.48</v>
      </c>
      <c r="G47" s="49">
        <f t="shared" ref="G47" si="5">F47-F46</f>
        <v>51489357.579999924</v>
      </c>
      <c r="H47" s="39">
        <f t="shared" ref="H47" si="6">(F47/F46)-1</f>
        <v>3.7713475277490582E-2</v>
      </c>
    </row>
    <row r="48" spans="1:8" ht="13.5" customHeight="1" x14ac:dyDescent="0.3">
      <c r="A48" s="20">
        <v>44184</v>
      </c>
      <c r="B48" s="48">
        <v>320914295.22000003</v>
      </c>
      <c r="C48" s="48">
        <v>489201682.5</v>
      </c>
      <c r="D48" s="48">
        <v>394158935.73000002</v>
      </c>
      <c r="E48" s="48">
        <v>52157284.420000002</v>
      </c>
      <c r="F48" s="48">
        <v>1256432197.8700001</v>
      </c>
      <c r="G48" s="49">
        <f t="shared" ref="G48:G58" si="7">F48-F47</f>
        <v>-160334615.6099999</v>
      </c>
      <c r="H48" s="39">
        <f t="shared" ref="H48:H58" si="8">(F48/F47)-1</f>
        <v>-0.11316937557011975</v>
      </c>
    </row>
    <row r="49" spans="1:8" ht="13.5" customHeight="1" x14ac:dyDescent="0.3">
      <c r="A49" s="20">
        <v>44191</v>
      </c>
      <c r="B49" s="48">
        <v>293047090.94000006</v>
      </c>
      <c r="C49" s="48">
        <v>492004902.5</v>
      </c>
      <c r="D49" s="48">
        <v>346062122</v>
      </c>
      <c r="E49" s="48">
        <v>53006521.07</v>
      </c>
      <c r="F49" s="48">
        <v>1184120636.51</v>
      </c>
      <c r="G49" s="49">
        <f t="shared" si="7"/>
        <v>-72311561.360000134</v>
      </c>
      <c r="H49" s="39">
        <f t="shared" si="8"/>
        <v>-5.755309477311088E-2</v>
      </c>
    </row>
    <row r="50" spans="1:8" ht="13.5" customHeight="1" x14ac:dyDescent="0.3">
      <c r="A50" s="20">
        <v>44198</v>
      </c>
      <c r="B50" s="48">
        <v>251689150.55000001</v>
      </c>
      <c r="C50" s="48">
        <v>387761864.33000004</v>
      </c>
      <c r="D50" s="48">
        <v>355137635.75</v>
      </c>
      <c r="E50" s="48">
        <v>97026924.349999994</v>
      </c>
      <c r="F50" s="48">
        <v>1091615574.98</v>
      </c>
      <c r="G50" s="49">
        <f t="shared" si="7"/>
        <v>-92505061.529999971</v>
      </c>
      <c r="H50" s="39">
        <f t="shared" si="8"/>
        <v>-7.8121315242544398E-2</v>
      </c>
    </row>
    <row r="51" spans="1:8" ht="13.5" customHeight="1" x14ac:dyDescent="0.3">
      <c r="A51" s="20">
        <v>44205</v>
      </c>
      <c r="B51" s="48">
        <v>391835694.57999998</v>
      </c>
      <c r="C51" s="48">
        <v>196075807.5</v>
      </c>
      <c r="D51" s="48">
        <v>106579983.38000001</v>
      </c>
      <c r="E51" s="48">
        <v>176300935.25</v>
      </c>
      <c r="F51" s="48">
        <v>870792420.70999992</v>
      </c>
      <c r="G51" s="49">
        <f t="shared" si="7"/>
        <v>-220823154.2700001</v>
      </c>
      <c r="H51" s="39">
        <f t="shared" si="8"/>
        <v>-0.20229021949787218</v>
      </c>
    </row>
    <row r="52" spans="1:8" ht="13.5" customHeight="1" x14ac:dyDescent="0.3">
      <c r="A52" s="20">
        <v>44212</v>
      </c>
      <c r="B52" s="48">
        <v>563861084.96000004</v>
      </c>
      <c r="C52" s="48">
        <v>310992800</v>
      </c>
      <c r="D52" s="48">
        <v>398395390.83000004</v>
      </c>
      <c r="E52" s="48">
        <v>197769090.05000001</v>
      </c>
      <c r="F52" s="48">
        <v>1471018365.8399999</v>
      </c>
      <c r="G52" s="49">
        <f t="shared" si="7"/>
        <v>600225945.13</v>
      </c>
      <c r="H52" s="39">
        <f t="shared" si="8"/>
        <v>0.68928705723070749</v>
      </c>
    </row>
    <row r="53" spans="1:8" ht="13.5" customHeight="1" x14ac:dyDescent="0.3">
      <c r="A53" s="20">
        <v>44219</v>
      </c>
      <c r="B53" s="48">
        <v>462374711.53999996</v>
      </c>
      <c r="C53" s="48">
        <v>739050208.5</v>
      </c>
      <c r="D53" s="48">
        <v>334727076.81</v>
      </c>
      <c r="E53" s="48">
        <v>225085056.74000001</v>
      </c>
      <c r="F53" s="48">
        <v>1761237053.5899999</v>
      </c>
      <c r="G53" s="49">
        <f t="shared" si="7"/>
        <v>290218687.75</v>
      </c>
      <c r="H53" s="39">
        <f t="shared" si="8"/>
        <v>0.19729100226717811</v>
      </c>
    </row>
    <row r="54" spans="1:8" ht="13.5" customHeight="1" x14ac:dyDescent="0.3">
      <c r="A54" s="20">
        <v>44226</v>
      </c>
      <c r="B54" s="48">
        <v>589541604.19999993</v>
      </c>
      <c r="C54" s="48">
        <v>880718374.5</v>
      </c>
      <c r="D54" s="48">
        <v>595022750.60000002</v>
      </c>
      <c r="E54" s="48">
        <v>232393834.47</v>
      </c>
      <c r="F54" s="48">
        <v>2297676563.7699995</v>
      </c>
      <c r="G54" s="49">
        <f t="shared" si="7"/>
        <v>536439510.17999959</v>
      </c>
      <c r="H54" s="39">
        <f t="shared" si="8"/>
        <v>0.30458109491084895</v>
      </c>
    </row>
    <row r="55" spans="1:8" ht="13.5" customHeight="1" x14ac:dyDescent="0.3">
      <c r="A55" s="20">
        <v>44233</v>
      </c>
      <c r="B55" s="48">
        <v>419426112.41000003</v>
      </c>
      <c r="C55" s="48">
        <v>486475734.25</v>
      </c>
      <c r="D55" s="48">
        <v>376476250.08999997</v>
      </c>
      <c r="E55" s="48">
        <v>260085180.28999999</v>
      </c>
      <c r="F55" s="48">
        <v>1542463277.04</v>
      </c>
      <c r="G55" s="49">
        <f t="shared" si="7"/>
        <v>-755213286.72999954</v>
      </c>
      <c r="H55" s="39">
        <f t="shared" si="8"/>
        <v>-0.32868563776045778</v>
      </c>
    </row>
    <row r="56" spans="1:8" ht="13.5" customHeight="1" x14ac:dyDescent="0.3">
      <c r="A56" s="20">
        <v>44240</v>
      </c>
      <c r="B56" s="48">
        <v>385639017.33000004</v>
      </c>
      <c r="C56" s="48">
        <v>803146903.75</v>
      </c>
      <c r="D56" s="48">
        <v>814311239.20000005</v>
      </c>
      <c r="E56" s="48">
        <v>223329945.28999999</v>
      </c>
      <c r="F56" s="48">
        <v>2226435173.5700002</v>
      </c>
      <c r="G56" s="49">
        <f t="shared" si="7"/>
        <v>683971896.53000021</v>
      </c>
      <c r="H56" s="39">
        <f t="shared" si="8"/>
        <v>0.44342831800997429</v>
      </c>
    </row>
    <row r="57" spans="1:8" ht="13.5" customHeight="1" x14ac:dyDescent="0.3">
      <c r="A57" s="20">
        <v>44247</v>
      </c>
      <c r="B57" s="48">
        <v>424592016.34999996</v>
      </c>
      <c r="C57" s="48">
        <v>475059773.88</v>
      </c>
      <c r="D57" s="48">
        <v>455909820.56999999</v>
      </c>
      <c r="E57" s="48">
        <v>249372711.25</v>
      </c>
      <c r="F57" s="48">
        <v>1604943070.05</v>
      </c>
      <c r="G57" s="49">
        <f t="shared" si="7"/>
        <v>-621492103.52000022</v>
      </c>
      <c r="H57" s="39">
        <f t="shared" si="8"/>
        <v>-0.27914224087803208</v>
      </c>
    </row>
    <row r="58" spans="1:8" ht="13.5" customHeight="1" x14ac:dyDescent="0.3">
      <c r="A58" s="33">
        <v>44254</v>
      </c>
      <c r="B58" s="50">
        <v>546392745.5999999</v>
      </c>
      <c r="C58" s="50">
        <v>874705278</v>
      </c>
      <c r="D58" s="50">
        <v>872143307.14999998</v>
      </c>
      <c r="E58" s="50">
        <v>223962113.32999998</v>
      </c>
      <c r="F58" s="50">
        <v>2517212961.0799999</v>
      </c>
      <c r="G58" s="51">
        <f t="shared" si="7"/>
        <v>912269891.02999997</v>
      </c>
      <c r="H58" s="42">
        <f t="shared" si="8"/>
        <v>0.56841261727843051</v>
      </c>
    </row>
    <row r="59" spans="1:8" x14ac:dyDescent="0.3">
      <c r="A59" s="20">
        <v>44261</v>
      </c>
      <c r="B59" s="48">
        <v>397955870.52999991</v>
      </c>
      <c r="C59" s="48">
        <v>604410842.75</v>
      </c>
      <c r="D59" s="48">
        <v>555849293.6099999</v>
      </c>
      <c r="E59" s="48">
        <v>242215617.68000001</v>
      </c>
      <c r="F59" s="48">
        <v>1800439472.5699999</v>
      </c>
      <c r="G59" s="49">
        <f t="shared" ref="G59:G64" si="9">F59-F58</f>
        <v>-716773488.50999999</v>
      </c>
      <c r="H59" s="39">
        <f t="shared" ref="H59:H64" si="10">(F59/F58)-1</f>
        <v>-0.28474884707508863</v>
      </c>
    </row>
    <row r="60" spans="1:8" x14ac:dyDescent="0.3">
      <c r="A60" s="20">
        <v>44268</v>
      </c>
      <c r="B60" s="86">
        <v>478302428.61000007</v>
      </c>
      <c r="C60" s="86">
        <v>816092428</v>
      </c>
      <c r="D60" s="86">
        <v>844215353.22000015</v>
      </c>
      <c r="E60" s="86">
        <v>206074681.78</v>
      </c>
      <c r="F60" s="86">
        <v>2344689626.6099997</v>
      </c>
      <c r="G60" s="87">
        <f t="shared" si="9"/>
        <v>544250154.03999972</v>
      </c>
      <c r="H60" s="81">
        <f t="shared" si="10"/>
        <v>0.30228739279033978</v>
      </c>
    </row>
    <row r="61" spans="1:8" x14ac:dyDescent="0.3">
      <c r="A61" s="33">
        <v>44275</v>
      </c>
      <c r="B61" s="86">
        <v>397563515.95999998</v>
      </c>
      <c r="C61" s="86">
        <v>480271561.63999999</v>
      </c>
      <c r="D61" s="86">
        <v>667459289.74000001</v>
      </c>
      <c r="E61" s="86">
        <v>219514957.01999998</v>
      </c>
      <c r="F61" s="86">
        <v>1764809324.3600001</v>
      </c>
      <c r="G61" s="87">
        <f t="shared" si="9"/>
        <v>-579880302.24999952</v>
      </c>
      <c r="H61" s="81">
        <f t="shared" si="10"/>
        <v>-0.24731644464534197</v>
      </c>
    </row>
    <row r="62" spans="1:8" x14ac:dyDescent="0.3">
      <c r="A62" s="33">
        <v>44282</v>
      </c>
      <c r="B62" s="86">
        <v>416963683.12</v>
      </c>
      <c r="C62" s="86">
        <v>668568137.75</v>
      </c>
      <c r="D62" s="86">
        <v>642690236.30000007</v>
      </c>
      <c r="E62" s="86">
        <v>128861962.31999999</v>
      </c>
      <c r="F62" s="86">
        <v>1857085639.49</v>
      </c>
      <c r="G62" s="87">
        <f t="shared" si="9"/>
        <v>92276315.129999876</v>
      </c>
      <c r="H62" s="81">
        <f t="shared" si="10"/>
        <v>5.2286847001708603E-2</v>
      </c>
    </row>
    <row r="63" spans="1:8" x14ac:dyDescent="0.3">
      <c r="A63" s="20">
        <v>44289</v>
      </c>
      <c r="B63" s="48">
        <v>327915288.83000004</v>
      </c>
      <c r="C63" s="48">
        <v>499811827.5</v>
      </c>
      <c r="D63" s="48">
        <v>486716913.26999998</v>
      </c>
      <c r="E63" s="48">
        <v>119669628.88999999</v>
      </c>
      <c r="F63" s="48">
        <v>1434118034.49</v>
      </c>
      <c r="G63" s="49">
        <f t="shared" si="9"/>
        <v>-422967605</v>
      </c>
      <c r="H63" s="39">
        <f t="shared" si="10"/>
        <v>-0.22775880444380425</v>
      </c>
    </row>
    <row r="64" spans="1:8" x14ac:dyDescent="0.3">
      <c r="A64" s="33">
        <v>44296</v>
      </c>
      <c r="B64" s="48">
        <v>468258017.53999996</v>
      </c>
      <c r="C64" s="48">
        <v>648634075</v>
      </c>
      <c r="D64" s="48">
        <v>509632007.46000004</v>
      </c>
      <c r="E64" s="48">
        <v>75157020.359999999</v>
      </c>
      <c r="F64" s="48">
        <v>1701682740.3599999</v>
      </c>
      <c r="G64" s="49">
        <f t="shared" si="9"/>
        <v>267564705.86999989</v>
      </c>
      <c r="H64" s="39">
        <f t="shared" si="10"/>
        <v>0.18657090939181376</v>
      </c>
    </row>
    <row r="65" spans="1:8" x14ac:dyDescent="0.3">
      <c r="A65" s="33">
        <v>44303</v>
      </c>
      <c r="B65" s="99">
        <v>444247067.2299999</v>
      </c>
      <c r="C65" s="99">
        <v>480209863.5</v>
      </c>
      <c r="D65" s="99">
        <v>463564290.63</v>
      </c>
      <c r="E65" s="99">
        <v>76927431.5</v>
      </c>
      <c r="F65" s="99">
        <v>1464954749.8599999</v>
      </c>
      <c r="G65" s="100">
        <f t="shared" ref="G65:G70" si="11">F65-F64</f>
        <v>-236727990.5</v>
      </c>
      <c r="H65" s="94">
        <f t="shared" ref="H65:H70" si="12">(F65/F64)-1</f>
        <v>-0.1391140574475821</v>
      </c>
    </row>
    <row r="66" spans="1:8" x14ac:dyDescent="0.3">
      <c r="A66" s="20">
        <v>44310</v>
      </c>
      <c r="B66" s="99">
        <v>446452550.44999993</v>
      </c>
      <c r="C66" s="99">
        <v>616806664</v>
      </c>
      <c r="D66" s="99">
        <v>297671172.65999997</v>
      </c>
      <c r="E66" s="99">
        <v>98636098.409999996</v>
      </c>
      <c r="F66" s="99">
        <v>1459568781.52</v>
      </c>
      <c r="G66" s="100">
        <f t="shared" si="11"/>
        <v>-5385968.3399999142</v>
      </c>
      <c r="H66" s="94">
        <f t="shared" si="12"/>
        <v>-3.676542460109844E-3</v>
      </c>
    </row>
    <row r="67" spans="1:8" x14ac:dyDescent="0.3">
      <c r="A67" s="33">
        <v>44317</v>
      </c>
      <c r="B67" s="99">
        <v>452876238.63</v>
      </c>
      <c r="C67" s="99">
        <v>743373379.5</v>
      </c>
      <c r="D67" s="99">
        <v>436586445.06999999</v>
      </c>
      <c r="E67" s="99">
        <v>101068662.75</v>
      </c>
      <c r="F67" s="99">
        <v>1733904725.95</v>
      </c>
      <c r="G67" s="100">
        <f t="shared" si="11"/>
        <v>274335944.43000007</v>
      </c>
      <c r="H67" s="94">
        <f t="shared" si="12"/>
        <v>0.1879568458187395</v>
      </c>
    </row>
    <row r="68" spans="1:8" x14ac:dyDescent="0.3">
      <c r="A68" s="33">
        <v>44324</v>
      </c>
      <c r="B68" s="99">
        <v>504051294.37</v>
      </c>
      <c r="C68" s="99">
        <v>631316399.5</v>
      </c>
      <c r="D68" s="99">
        <v>309821796.37</v>
      </c>
      <c r="E68" s="99">
        <v>142870360.72</v>
      </c>
      <c r="F68" s="99">
        <v>1588064447.9599998</v>
      </c>
      <c r="G68" s="100">
        <f t="shared" si="11"/>
        <v>-145840277.99000025</v>
      </c>
      <c r="H68" s="94">
        <f t="shared" si="12"/>
        <v>-8.4110894795615065E-2</v>
      </c>
    </row>
    <row r="69" spans="1:8" x14ac:dyDescent="0.3">
      <c r="A69" s="33">
        <v>44331</v>
      </c>
      <c r="B69" s="99">
        <v>526150325.97000003</v>
      </c>
      <c r="C69" s="99">
        <v>595478997</v>
      </c>
      <c r="D69" s="99">
        <v>374917055.39000005</v>
      </c>
      <c r="E69" s="99">
        <v>108686481</v>
      </c>
      <c r="F69" s="99">
        <v>1605232859.3599999</v>
      </c>
      <c r="G69" s="100">
        <f t="shared" si="11"/>
        <v>17168411.400000095</v>
      </c>
      <c r="H69" s="94">
        <f t="shared" si="12"/>
        <v>1.0810903437863839E-2</v>
      </c>
    </row>
    <row r="70" spans="1:8" x14ac:dyDescent="0.3">
      <c r="A70" s="33">
        <v>44338</v>
      </c>
      <c r="B70" s="99">
        <v>531496766.06</v>
      </c>
      <c r="C70" s="99">
        <v>641029769</v>
      </c>
      <c r="D70" s="99">
        <v>330317211.21999997</v>
      </c>
      <c r="E70" s="99">
        <v>67671927.549999997</v>
      </c>
      <c r="F70" s="99">
        <v>1570516518.8299999</v>
      </c>
      <c r="G70" s="100">
        <f t="shared" si="11"/>
        <v>-34716340.529999971</v>
      </c>
      <c r="H70" s="94">
        <f t="shared" si="12"/>
        <v>-2.16269809875691E-2</v>
      </c>
    </row>
    <row r="71" spans="1:8" x14ac:dyDescent="0.3">
      <c r="A71" s="20">
        <v>44345</v>
      </c>
      <c r="B71" s="99">
        <v>576943367.62</v>
      </c>
      <c r="C71" s="99">
        <v>599529148</v>
      </c>
      <c r="D71" s="99">
        <v>329185987.63999999</v>
      </c>
      <c r="E71" s="99">
        <v>54454838.170000002</v>
      </c>
      <c r="F71" s="99">
        <v>1560113341.4300001</v>
      </c>
      <c r="G71" s="100">
        <f t="shared" ref="G71:G76" si="13">F71-F70</f>
        <v>-10403177.399999857</v>
      </c>
      <c r="H71" s="94">
        <f t="shared" ref="H71:H76" si="14">(F71/F70)-1</f>
        <v>-6.6240483785232618E-3</v>
      </c>
    </row>
    <row r="72" spans="1:8" x14ac:dyDescent="0.3">
      <c r="A72" s="33">
        <v>44352</v>
      </c>
      <c r="B72" s="48">
        <v>552624665.01999998</v>
      </c>
      <c r="C72" s="48">
        <v>690987083</v>
      </c>
      <c r="D72" s="48">
        <v>320494934.31999999</v>
      </c>
      <c r="E72" s="48">
        <v>39856644.75</v>
      </c>
      <c r="F72" s="48">
        <v>1603963327.0899999</v>
      </c>
      <c r="G72" s="49">
        <f t="shared" si="13"/>
        <v>43849985.659999847</v>
      </c>
      <c r="H72" s="39">
        <f t="shared" si="14"/>
        <v>2.8106923064837641E-2</v>
      </c>
    </row>
    <row r="73" spans="1:8" x14ac:dyDescent="0.3">
      <c r="A73" s="33">
        <v>44359</v>
      </c>
      <c r="B73" s="48">
        <v>700904534</v>
      </c>
      <c r="C73" s="48">
        <v>639999469</v>
      </c>
      <c r="D73" s="48">
        <v>359086202</v>
      </c>
      <c r="E73" s="48">
        <v>71294942</v>
      </c>
      <c r="F73" s="48">
        <v>1771288263</v>
      </c>
      <c r="G73" s="49">
        <f t="shared" si="13"/>
        <v>167324935.91000009</v>
      </c>
      <c r="H73" s="39">
        <f t="shared" si="14"/>
        <v>0.10431967681802945</v>
      </c>
    </row>
    <row r="74" spans="1:8" x14ac:dyDescent="0.3">
      <c r="A74" s="33">
        <v>44366</v>
      </c>
      <c r="B74" s="99">
        <v>678436721.36000001</v>
      </c>
      <c r="C74" s="99">
        <v>701199565.04999995</v>
      </c>
      <c r="D74" s="99">
        <v>342235485.16000003</v>
      </c>
      <c r="E74" s="99">
        <v>45507931.710000001</v>
      </c>
      <c r="F74" s="99">
        <v>1767379703.28</v>
      </c>
      <c r="G74" s="100">
        <f t="shared" si="13"/>
        <v>-3908559.7200000286</v>
      </c>
      <c r="H74" s="94">
        <f t="shared" si="14"/>
        <v>-2.2066197815707733E-3</v>
      </c>
    </row>
    <row r="75" spans="1:8" x14ac:dyDescent="0.3">
      <c r="A75" s="20">
        <v>44373</v>
      </c>
      <c r="B75" s="99">
        <v>683211170.41999996</v>
      </c>
      <c r="C75" s="99">
        <v>652398475.5</v>
      </c>
      <c r="D75" s="99">
        <v>319175281.75</v>
      </c>
      <c r="E75" s="99">
        <v>29320330.509999998</v>
      </c>
      <c r="F75" s="99">
        <v>1684105258.1800001</v>
      </c>
      <c r="G75" s="100">
        <f t="shared" si="13"/>
        <v>-83274445.099999905</v>
      </c>
      <c r="H75" s="94">
        <f t="shared" si="14"/>
        <v>-4.7117461485754686E-2</v>
      </c>
    </row>
    <row r="76" spans="1:8" x14ac:dyDescent="0.3">
      <c r="A76" s="20">
        <v>44380</v>
      </c>
      <c r="B76" s="129">
        <v>631017773.16999996</v>
      </c>
      <c r="C76" s="129">
        <v>707703944.5</v>
      </c>
      <c r="D76" s="129">
        <v>303920670.92000002</v>
      </c>
      <c r="E76" s="129">
        <v>22232426.5</v>
      </c>
      <c r="F76" s="129">
        <v>1664874815.0899999</v>
      </c>
      <c r="G76" s="130">
        <f t="shared" si="13"/>
        <v>-19230443.090000153</v>
      </c>
      <c r="H76" s="120">
        <f t="shared" si="14"/>
        <v>-1.1418789292768072E-2</v>
      </c>
    </row>
    <row r="77" spans="1:8" x14ac:dyDescent="0.3">
      <c r="A77" s="33">
        <v>44387</v>
      </c>
      <c r="B77" s="139">
        <v>661500799.04000008</v>
      </c>
      <c r="C77" s="139">
        <v>653935755.5</v>
      </c>
      <c r="D77" s="139">
        <v>282367843.33999997</v>
      </c>
      <c r="E77" s="139">
        <v>19042144.34</v>
      </c>
      <c r="F77" s="139">
        <v>1616846542.22</v>
      </c>
      <c r="G77" s="140">
        <f t="shared" ref="G77:G82" si="15">F77-F76</f>
        <v>-48028272.869999886</v>
      </c>
      <c r="H77" s="133">
        <f t="shared" ref="H77:H82" si="16">(F77/F76)-1</f>
        <v>-2.8847978499454641E-2</v>
      </c>
    </row>
    <row r="78" spans="1:8" x14ac:dyDescent="0.3">
      <c r="A78" s="33">
        <v>44394</v>
      </c>
      <c r="B78" s="139">
        <v>678516168.71000004</v>
      </c>
      <c r="C78" s="139">
        <v>736863253</v>
      </c>
      <c r="D78" s="139">
        <v>305097623.65000004</v>
      </c>
      <c r="E78" s="139">
        <v>32454671.75</v>
      </c>
      <c r="F78" s="139">
        <v>1752933027.1099999</v>
      </c>
      <c r="G78" s="140">
        <f t="shared" si="15"/>
        <v>136086484.88999987</v>
      </c>
      <c r="H78" s="133">
        <f t="shared" si="16"/>
        <v>8.4167842362545597E-2</v>
      </c>
    </row>
    <row r="79" spans="1:8" x14ac:dyDescent="0.3">
      <c r="A79" s="20">
        <v>44401</v>
      </c>
      <c r="B79" s="139">
        <v>921902159.51999998</v>
      </c>
      <c r="C79" s="139">
        <v>709274965.5</v>
      </c>
      <c r="D79" s="139">
        <v>380238369.96000004</v>
      </c>
      <c r="E79" s="139">
        <v>47079088.530000001</v>
      </c>
      <c r="F79" s="139">
        <v>2058499961.5099998</v>
      </c>
      <c r="G79" s="140">
        <f t="shared" si="15"/>
        <v>305566934.39999986</v>
      </c>
      <c r="H79" s="133">
        <f t="shared" si="16"/>
        <v>0.17431751793950601</v>
      </c>
    </row>
    <row r="80" spans="1:8" x14ac:dyDescent="0.3">
      <c r="A80" s="20">
        <v>44408</v>
      </c>
      <c r="B80" s="48">
        <v>640236364.59000003</v>
      </c>
      <c r="C80" s="48">
        <v>691471748</v>
      </c>
      <c r="D80" s="48">
        <v>260169962.97000003</v>
      </c>
      <c r="E80" s="48">
        <v>11718212.459999999</v>
      </c>
      <c r="F80" s="48">
        <v>1603596288.0200002</v>
      </c>
      <c r="G80" s="49">
        <f t="shared" si="15"/>
        <v>-454903673.48999953</v>
      </c>
      <c r="H80" s="39">
        <f t="shared" si="16"/>
        <v>-0.22098794364625962</v>
      </c>
    </row>
    <row r="81" spans="1:8" x14ac:dyDescent="0.3">
      <c r="A81" s="20">
        <v>44415</v>
      </c>
      <c r="B81" s="48">
        <v>724109888</v>
      </c>
      <c r="C81" s="48">
        <v>620364273.02999997</v>
      </c>
      <c r="D81" s="48">
        <v>227841156.44000003</v>
      </c>
      <c r="E81" s="48">
        <v>12897815.41</v>
      </c>
      <c r="F81" s="48">
        <v>1585216415.8799999</v>
      </c>
      <c r="G81" s="49">
        <f t="shared" si="15"/>
        <v>-18379872.140000343</v>
      </c>
      <c r="H81" s="39">
        <f t="shared" si="16"/>
        <v>-1.1461657948020343E-2</v>
      </c>
    </row>
    <row r="82" spans="1:8" x14ac:dyDescent="0.3">
      <c r="A82" s="33">
        <v>44422</v>
      </c>
      <c r="B82" s="48">
        <v>677663011.48999989</v>
      </c>
      <c r="C82" s="48">
        <v>938220866</v>
      </c>
      <c r="D82" s="48">
        <v>212267611.80000004</v>
      </c>
      <c r="E82" s="48">
        <v>9158338.25</v>
      </c>
      <c r="F82" s="48">
        <v>1837311427.54</v>
      </c>
      <c r="G82" s="49">
        <f t="shared" si="15"/>
        <v>252095011.66000009</v>
      </c>
      <c r="H82" s="39">
        <f t="shared" si="16"/>
        <v>0.15902876675678046</v>
      </c>
    </row>
    <row r="83" spans="1:8" x14ac:dyDescent="0.3">
      <c r="A83" s="20">
        <v>44429</v>
      </c>
      <c r="B83" s="159">
        <v>748151603.76999986</v>
      </c>
      <c r="C83" s="159">
        <v>838680916.75</v>
      </c>
      <c r="D83" s="159">
        <v>202157665.72999999</v>
      </c>
      <c r="E83" s="159">
        <v>7633134.5</v>
      </c>
      <c r="F83" s="159">
        <v>1796623320.75</v>
      </c>
      <c r="G83" s="160">
        <f t="shared" ref="G83:G88" si="17">F83-F82</f>
        <v>-40688106.789999962</v>
      </c>
      <c r="H83" s="152">
        <f t="shared" ref="H83:H88" si="18">(F83/F82)-1</f>
        <v>-2.2145460034762698E-2</v>
      </c>
    </row>
    <row r="84" spans="1:8" x14ac:dyDescent="0.3">
      <c r="A84" s="20">
        <v>44436</v>
      </c>
      <c r="B84" s="48">
        <v>724294386.13999999</v>
      </c>
      <c r="C84" s="48">
        <v>897240787.25</v>
      </c>
      <c r="D84" s="48">
        <v>197732926.11000001</v>
      </c>
      <c r="E84" s="48">
        <v>6412061.25</v>
      </c>
      <c r="F84" s="48">
        <v>1825680344.75</v>
      </c>
      <c r="G84" s="49">
        <f t="shared" si="17"/>
        <v>29057024</v>
      </c>
      <c r="H84" s="39">
        <f t="shared" si="18"/>
        <v>1.6173130819581161E-2</v>
      </c>
    </row>
    <row r="85" spans="1:8" x14ac:dyDescent="0.3">
      <c r="A85" s="20">
        <v>44443</v>
      </c>
      <c r="B85" s="184">
        <v>771947347.51999998</v>
      </c>
      <c r="C85" s="184">
        <v>937094619</v>
      </c>
      <c r="D85" s="184">
        <v>192680698.19000003</v>
      </c>
      <c r="E85" s="184">
        <v>5202587.25</v>
      </c>
      <c r="F85" s="184">
        <v>1906925251.96</v>
      </c>
      <c r="G85" s="185">
        <f t="shared" si="17"/>
        <v>81244907.210000038</v>
      </c>
      <c r="H85" s="175">
        <f t="shared" si="18"/>
        <v>4.4501167711878509E-2</v>
      </c>
    </row>
    <row r="86" spans="1:8" x14ac:dyDescent="0.3">
      <c r="A86" s="33">
        <v>44450</v>
      </c>
      <c r="B86" s="184">
        <v>308057264.99000001</v>
      </c>
      <c r="C86" s="184">
        <v>1094244166.25</v>
      </c>
      <c r="D86" s="184">
        <v>706659106</v>
      </c>
      <c r="E86" s="184">
        <v>3689173.5</v>
      </c>
      <c r="F86" s="184">
        <v>2112649710.7399998</v>
      </c>
      <c r="G86" s="185">
        <f t="shared" si="17"/>
        <v>205724458.77999973</v>
      </c>
      <c r="H86" s="175">
        <f t="shared" si="18"/>
        <v>0.10788281217029838</v>
      </c>
    </row>
    <row r="87" spans="1:8" x14ac:dyDescent="0.3">
      <c r="A87" s="20">
        <v>44457</v>
      </c>
      <c r="B87" s="48">
        <v>279665412.72999996</v>
      </c>
      <c r="C87" s="48">
        <v>318839353.5</v>
      </c>
      <c r="D87" s="48">
        <v>268907270.05000001</v>
      </c>
      <c r="E87" s="48">
        <v>65232145.980000004</v>
      </c>
      <c r="F87" s="48">
        <v>932644182.26000011</v>
      </c>
      <c r="G87" s="49">
        <f t="shared" si="17"/>
        <v>-1180005528.4799995</v>
      </c>
      <c r="H87" s="39">
        <f t="shared" si="18"/>
        <v>-0.55854291531684064</v>
      </c>
    </row>
    <row r="88" spans="1:8" x14ac:dyDescent="0.3">
      <c r="A88" s="20">
        <v>44464</v>
      </c>
      <c r="B88" s="48">
        <v>225676790.96000001</v>
      </c>
      <c r="C88" s="48">
        <v>212357537.5</v>
      </c>
      <c r="D88" s="48">
        <v>209417743.54999998</v>
      </c>
      <c r="E88" s="48">
        <v>29090815.5</v>
      </c>
      <c r="F88" s="48">
        <v>676542887.50999999</v>
      </c>
      <c r="G88" s="49">
        <f t="shared" si="17"/>
        <v>-256101294.75000012</v>
      </c>
      <c r="H88" s="39">
        <f t="shared" si="18"/>
        <v>-0.27459700025084688</v>
      </c>
    </row>
    <row r="89" spans="1:8" x14ac:dyDescent="0.3">
      <c r="A89" s="33">
        <v>44471</v>
      </c>
      <c r="B89" s="207">
        <v>210893245.62</v>
      </c>
      <c r="C89" s="207">
        <v>168543527</v>
      </c>
      <c r="D89" s="207">
        <v>148466255.43000001</v>
      </c>
      <c r="E89" s="207">
        <v>16779814.960000001</v>
      </c>
      <c r="F89" s="207">
        <v>544682843.00999999</v>
      </c>
      <c r="G89" s="208">
        <f t="shared" ref="G89:G94" si="19">F89-F88</f>
        <v>-131860044.5</v>
      </c>
      <c r="H89" s="209">
        <f t="shared" ref="H89:H94" si="20">(F89/F88)-1</f>
        <v>-0.19490271338940202</v>
      </c>
    </row>
    <row r="90" spans="1:8" x14ac:dyDescent="0.3">
      <c r="A90" s="20">
        <v>44478</v>
      </c>
      <c r="B90" s="207">
        <v>180996837.17999998</v>
      </c>
      <c r="C90" s="207">
        <v>130852519.5</v>
      </c>
      <c r="D90" s="207">
        <v>97734281.290000007</v>
      </c>
      <c r="E90" s="207">
        <v>9631440.75</v>
      </c>
      <c r="F90" s="207">
        <v>419215078.72000003</v>
      </c>
      <c r="G90" s="208">
        <f t="shared" si="19"/>
        <v>-125467764.28999996</v>
      </c>
      <c r="H90" s="209">
        <f t="shared" si="20"/>
        <v>-0.23035013109031688</v>
      </c>
    </row>
    <row r="91" spans="1:8" x14ac:dyDescent="0.3">
      <c r="A91" s="33">
        <v>44485</v>
      </c>
      <c r="B91" s="207">
        <v>164855548.45000002</v>
      </c>
      <c r="C91" s="207">
        <v>99312276</v>
      </c>
      <c r="D91" s="207">
        <v>61945686.289999999</v>
      </c>
      <c r="E91" s="207">
        <v>5801933.5</v>
      </c>
      <c r="F91" s="207">
        <v>331915444.24000001</v>
      </c>
      <c r="G91" s="208">
        <f t="shared" si="19"/>
        <v>-87299634.480000019</v>
      </c>
      <c r="H91" s="209">
        <f t="shared" si="20"/>
        <v>-0.20824545421065055</v>
      </c>
    </row>
    <row r="92" spans="1:8" x14ac:dyDescent="0.3">
      <c r="A92" s="20">
        <v>44492</v>
      </c>
      <c r="B92" s="207">
        <v>147559390.95999998</v>
      </c>
      <c r="C92" s="207">
        <v>85569514</v>
      </c>
      <c r="D92" s="207">
        <v>48401519.449999996</v>
      </c>
      <c r="E92" s="207">
        <v>3827646</v>
      </c>
      <c r="F92" s="207">
        <v>285358070.40999997</v>
      </c>
      <c r="G92" s="208">
        <f t="shared" si="19"/>
        <v>-46557373.830000043</v>
      </c>
      <c r="H92" s="209">
        <f t="shared" si="20"/>
        <v>-0.14026877820224459</v>
      </c>
    </row>
    <row r="93" spans="1:8" x14ac:dyDescent="0.3">
      <c r="A93" s="33">
        <v>44499</v>
      </c>
      <c r="B93" s="48">
        <v>135114571.71000001</v>
      </c>
      <c r="C93" s="48">
        <v>71437314</v>
      </c>
      <c r="D93" s="48">
        <v>36007733.409999996</v>
      </c>
      <c r="E93" s="48">
        <v>3349091.25</v>
      </c>
      <c r="F93" s="48">
        <v>245908710.37</v>
      </c>
      <c r="G93" s="49">
        <f t="shared" si="19"/>
        <v>-39449360.039999962</v>
      </c>
      <c r="H93" s="39">
        <f t="shared" si="20"/>
        <v>-0.13824511773337778</v>
      </c>
    </row>
    <row r="94" spans="1:8" x14ac:dyDescent="0.3">
      <c r="A94" s="33">
        <v>44506</v>
      </c>
      <c r="B94" s="225">
        <v>138887044.85999998</v>
      </c>
      <c r="C94" s="225">
        <v>72520355.25</v>
      </c>
      <c r="D94" s="225">
        <v>33842368.280000001</v>
      </c>
      <c r="E94" s="225">
        <v>3169957.15</v>
      </c>
      <c r="F94" s="225">
        <v>248419725.53999999</v>
      </c>
      <c r="G94" s="226">
        <f t="shared" si="19"/>
        <v>2511015.1699999869</v>
      </c>
      <c r="H94" s="227">
        <f t="shared" si="20"/>
        <v>1.0211168064042431E-2</v>
      </c>
    </row>
    <row r="95" spans="1:8" x14ac:dyDescent="0.3">
      <c r="A95" s="33">
        <v>44513</v>
      </c>
      <c r="B95" s="225">
        <v>121998813.51000001</v>
      </c>
      <c r="C95" s="225">
        <v>55746089.75</v>
      </c>
      <c r="D95" s="225">
        <v>30768766.789999999</v>
      </c>
      <c r="E95" s="225">
        <v>2028868</v>
      </c>
      <c r="F95" s="225">
        <v>210542538.05000001</v>
      </c>
      <c r="G95" s="226">
        <f>F95-F94</f>
        <v>-37877187.48999998</v>
      </c>
      <c r="H95" s="227">
        <f>(F95/F94)-1</f>
        <v>-0.1524725438274469</v>
      </c>
    </row>
    <row r="96" spans="1:8" x14ac:dyDescent="0.3">
      <c r="A96" s="20">
        <v>44520</v>
      </c>
      <c r="B96" s="225">
        <v>119952989.94000001</v>
      </c>
      <c r="C96" s="225">
        <v>43965979.769999996</v>
      </c>
      <c r="D96" s="225">
        <v>26667363.440000001</v>
      </c>
      <c r="E96" s="225">
        <v>1787153.75</v>
      </c>
      <c r="F96" s="225">
        <v>192373486.90000004</v>
      </c>
      <c r="G96" s="226">
        <f t="shared" ref="G96:G97" si="21">F96-F95</f>
        <v>-18169051.149999976</v>
      </c>
      <c r="H96" s="227">
        <f t="shared" ref="H96:H97" si="22">(F96/F95)-1</f>
        <v>-8.6296343334120729E-2</v>
      </c>
    </row>
    <row r="97" spans="1:8" x14ac:dyDescent="0.3">
      <c r="A97" s="33">
        <v>44527</v>
      </c>
      <c r="B97" s="225">
        <v>94870923.789999992</v>
      </c>
      <c r="C97" s="225">
        <v>27033747.219999999</v>
      </c>
      <c r="D97" s="225">
        <v>17549787.050000001</v>
      </c>
      <c r="E97" s="225">
        <v>1168576.5</v>
      </c>
      <c r="F97" s="225">
        <v>140623034.56</v>
      </c>
      <c r="G97" s="226">
        <f t="shared" si="21"/>
        <v>-51750452.340000033</v>
      </c>
      <c r="H97" s="227">
        <f t="shared" si="22"/>
        <v>-0.26901031516313401</v>
      </c>
    </row>
    <row r="98" spans="1:8" x14ac:dyDescent="0.3">
      <c r="A98" s="33">
        <v>44534</v>
      </c>
      <c r="B98" s="225">
        <v>137796472.09</v>
      </c>
      <c r="C98" s="225">
        <v>47943012.5</v>
      </c>
      <c r="D98" s="225">
        <v>26704897.850000001</v>
      </c>
      <c r="E98" s="225">
        <v>1881304.25</v>
      </c>
      <c r="F98" s="225">
        <v>214325686.69</v>
      </c>
      <c r="G98" s="226">
        <f t="shared" ref="G98:G103" si="23">F98-F97</f>
        <v>73702652.129999995</v>
      </c>
      <c r="H98" s="227">
        <f t="shared" ref="H98:H103" si="24">(F98/F97)-1</f>
        <v>0.52411507375452837</v>
      </c>
    </row>
    <row r="99" spans="1:8" x14ac:dyDescent="0.3">
      <c r="A99" s="33">
        <v>44541</v>
      </c>
      <c r="B99" s="225">
        <v>115755459.03999999</v>
      </c>
      <c r="C99" s="225">
        <v>39727348.75</v>
      </c>
      <c r="D99" s="225">
        <v>21441472.339999996</v>
      </c>
      <c r="E99" s="225">
        <v>1383919.75</v>
      </c>
      <c r="F99" s="225">
        <v>178308199.88</v>
      </c>
      <c r="G99" s="226">
        <f t="shared" si="23"/>
        <v>-36017486.810000002</v>
      </c>
      <c r="H99" s="227">
        <f t="shared" si="24"/>
        <v>-0.16805025737346913</v>
      </c>
    </row>
    <row r="100" spans="1:8" x14ac:dyDescent="0.3">
      <c r="A100" s="33">
        <v>44548</v>
      </c>
      <c r="B100" s="225">
        <v>122013083.25</v>
      </c>
      <c r="C100" s="225">
        <v>33677278.75</v>
      </c>
      <c r="D100" s="225">
        <v>18920014.190000001</v>
      </c>
      <c r="E100" s="225">
        <v>1309557.75</v>
      </c>
      <c r="F100" s="225">
        <v>175919933.94</v>
      </c>
      <c r="G100" s="226">
        <f t="shared" si="23"/>
        <v>-2388265.9399999976</v>
      </c>
      <c r="H100" s="227">
        <f t="shared" si="24"/>
        <v>-1.3394033149385587E-2</v>
      </c>
    </row>
    <row r="101" spans="1:8" x14ac:dyDescent="0.3">
      <c r="A101" s="33">
        <v>44555</v>
      </c>
      <c r="B101" s="225">
        <v>106335605.11</v>
      </c>
      <c r="C101" s="225">
        <v>25590242.43</v>
      </c>
      <c r="D101" s="225">
        <v>16356932.219999999</v>
      </c>
      <c r="E101" s="225">
        <v>1050826.5</v>
      </c>
      <c r="F101" s="225">
        <v>149333606.26000002</v>
      </c>
      <c r="G101" s="226">
        <f t="shared" si="23"/>
        <v>-26586327.679999977</v>
      </c>
      <c r="H101" s="227">
        <f t="shared" si="24"/>
        <v>-0.15112743101113046</v>
      </c>
    </row>
    <row r="102" spans="1:8" x14ac:dyDescent="0.3">
      <c r="A102" s="33">
        <v>44562</v>
      </c>
      <c r="B102" s="225">
        <v>113048020.08</v>
      </c>
      <c r="C102" s="225">
        <v>20288420</v>
      </c>
      <c r="D102" s="225">
        <v>15494753</v>
      </c>
      <c r="E102" s="225">
        <v>1066465.5</v>
      </c>
      <c r="F102" s="225">
        <v>149897658.57999998</v>
      </c>
      <c r="G102" s="226">
        <f t="shared" si="23"/>
        <v>564052.31999996305</v>
      </c>
      <c r="H102" s="227">
        <f t="shared" si="24"/>
        <v>3.777129168218929E-3</v>
      </c>
    </row>
    <row r="103" spans="1:8" x14ac:dyDescent="0.3">
      <c r="A103" s="33">
        <v>44569</v>
      </c>
      <c r="B103" s="225">
        <v>116558678.28</v>
      </c>
      <c r="C103" s="225">
        <v>23788791.5</v>
      </c>
      <c r="D103" s="225">
        <v>16572027.170000002</v>
      </c>
      <c r="E103" s="225">
        <v>1076767</v>
      </c>
      <c r="F103" s="225">
        <v>157996263.95000002</v>
      </c>
      <c r="G103" s="226">
        <f t="shared" si="23"/>
        <v>8098605.3700000346</v>
      </c>
      <c r="H103" s="227">
        <f t="shared" si="24"/>
        <v>5.402756418425203E-2</v>
      </c>
    </row>
    <row r="104" spans="1:8" x14ac:dyDescent="0.3">
      <c r="A104" s="233">
        <v>44576</v>
      </c>
      <c r="B104" s="240">
        <v>119441238.53999999</v>
      </c>
      <c r="C104" s="240">
        <v>23097844</v>
      </c>
      <c r="D104" s="240">
        <v>14541963.719999999</v>
      </c>
      <c r="E104" s="240">
        <v>1081453.5</v>
      </c>
      <c r="F104" s="240">
        <v>158162499.75999999</v>
      </c>
      <c r="G104" s="241">
        <f t="shared" ref="G104:G109" si="25">F104-F103</f>
        <v>166235.80999997258</v>
      </c>
      <c r="H104" s="242">
        <f t="shared" ref="H104:H109" si="26">(F104/F103)-1</f>
        <v>1.0521502587719223E-3</v>
      </c>
    </row>
    <row r="105" spans="1:8" x14ac:dyDescent="0.3">
      <c r="A105" s="33">
        <v>44583</v>
      </c>
      <c r="B105" s="225">
        <v>116422528.62999998</v>
      </c>
      <c r="C105" s="225">
        <v>15476548.5</v>
      </c>
      <c r="D105" s="225">
        <v>12847421.949999999</v>
      </c>
      <c r="E105" s="225">
        <v>1023952.5</v>
      </c>
      <c r="F105" s="225">
        <v>145770451.57999998</v>
      </c>
      <c r="G105" s="226">
        <f t="shared" si="25"/>
        <v>-12392048.180000007</v>
      </c>
      <c r="H105" s="227">
        <f t="shared" si="26"/>
        <v>-7.8350103209066879E-2</v>
      </c>
    </row>
    <row r="106" spans="1:8" x14ac:dyDescent="0.3">
      <c r="A106" s="33">
        <v>44590</v>
      </c>
      <c r="B106" s="240">
        <v>123025002.42999999</v>
      </c>
      <c r="C106" s="240">
        <v>15944227.629999999</v>
      </c>
      <c r="D106" s="240">
        <v>14847435.560000002</v>
      </c>
      <c r="E106" s="240">
        <v>1094117.25</v>
      </c>
      <c r="F106" s="240">
        <v>154910782.87</v>
      </c>
      <c r="G106" s="241">
        <f t="shared" si="25"/>
        <v>9140331.2900000215</v>
      </c>
      <c r="H106" s="242">
        <f t="shared" si="26"/>
        <v>6.2703594527754758E-2</v>
      </c>
    </row>
    <row r="107" spans="1:8" x14ac:dyDescent="0.3">
      <c r="A107" s="33">
        <v>44597</v>
      </c>
      <c r="B107" s="48">
        <v>123241406.84</v>
      </c>
      <c r="C107" s="48">
        <v>12878374</v>
      </c>
      <c r="D107" s="48">
        <v>11834005.390000001</v>
      </c>
      <c r="E107" s="48">
        <v>801078.5</v>
      </c>
      <c r="F107" s="48">
        <v>148754864.72999999</v>
      </c>
      <c r="G107" s="49">
        <f t="shared" si="25"/>
        <v>-6155918.1400000155</v>
      </c>
      <c r="H107" s="39">
        <f t="shared" si="26"/>
        <v>-3.9738474145896041E-2</v>
      </c>
    </row>
    <row r="108" spans="1:8" x14ac:dyDescent="0.3">
      <c r="A108" s="33">
        <v>44604</v>
      </c>
      <c r="B108" s="48">
        <v>122017909.42000002</v>
      </c>
      <c r="C108" s="48">
        <v>11810753.75</v>
      </c>
      <c r="D108" s="48">
        <v>11941147.800000001</v>
      </c>
      <c r="E108" s="48">
        <v>901442.75</v>
      </c>
      <c r="F108" s="48">
        <v>146671253.72</v>
      </c>
      <c r="G108" s="49">
        <f t="shared" si="25"/>
        <v>-2083611.0099999905</v>
      </c>
      <c r="H108" s="39">
        <f t="shared" si="26"/>
        <v>-1.4007010888564153E-2</v>
      </c>
    </row>
    <row r="109" spans="1:8" x14ac:dyDescent="0.3">
      <c r="A109" s="33">
        <v>44611</v>
      </c>
      <c r="B109" s="258">
        <v>119135165.33000001</v>
      </c>
      <c r="C109" s="258">
        <v>11031930</v>
      </c>
      <c r="D109" s="258">
        <v>10564272.75</v>
      </c>
      <c r="E109" s="258">
        <v>835808.75</v>
      </c>
      <c r="F109" s="258">
        <v>141567176.83000001</v>
      </c>
      <c r="G109" s="259">
        <f t="shared" si="25"/>
        <v>-5104076.8899999857</v>
      </c>
      <c r="H109" s="260">
        <f t="shared" si="26"/>
        <v>-3.4799435884988239E-2</v>
      </c>
    </row>
    <row r="110" spans="1:8" x14ac:dyDescent="0.3">
      <c r="A110" s="33">
        <v>44618</v>
      </c>
      <c r="B110" s="265">
        <v>111295310.45999999</v>
      </c>
      <c r="C110" s="265">
        <v>9417427.370000001</v>
      </c>
      <c r="D110" s="265">
        <v>10514580.109999999</v>
      </c>
      <c r="E110" s="265">
        <v>662491.75</v>
      </c>
      <c r="F110" s="265">
        <v>131889809.68999997</v>
      </c>
      <c r="G110" s="266">
        <f>F110-F109</f>
        <v>-9677367.1400000453</v>
      </c>
      <c r="H110" s="267">
        <f>(F110/F109)-1</f>
        <v>-6.8358833994556889E-2</v>
      </c>
    </row>
    <row r="111" spans="1:8" x14ac:dyDescent="0.3">
      <c r="A111" s="33">
        <v>44625</v>
      </c>
      <c r="B111" s="265">
        <v>116436149.13000001</v>
      </c>
      <c r="C111" s="265">
        <v>10392853</v>
      </c>
      <c r="D111" s="265">
        <v>10871939</v>
      </c>
      <c r="E111" s="265">
        <v>801910</v>
      </c>
      <c r="F111" s="265">
        <v>138502851.13</v>
      </c>
      <c r="G111" s="266">
        <f>F111-F110</f>
        <v>6613041.4400000274</v>
      </c>
      <c r="H111" s="267">
        <f>(F111/F110)-1</f>
        <v>5.0140654956919217E-2</v>
      </c>
    </row>
    <row r="112" spans="1:8" x14ac:dyDescent="0.3">
      <c r="A112" s="33">
        <v>44632</v>
      </c>
      <c r="B112" s="48">
        <v>114763249.99000001</v>
      </c>
      <c r="C112" s="48">
        <v>10375254.5</v>
      </c>
      <c r="D112" s="48">
        <v>10722110.379999999</v>
      </c>
      <c r="E112" s="48">
        <v>774453</v>
      </c>
      <c r="F112" s="48">
        <v>136635067.87</v>
      </c>
      <c r="G112" s="49">
        <f>F112-F111</f>
        <v>-1867783.2599999905</v>
      </c>
      <c r="H112" s="39">
        <f>(F112/F111)-1</f>
        <v>-1.3485522101251757E-2</v>
      </c>
    </row>
    <row r="113" spans="1:8" x14ac:dyDescent="0.3">
      <c r="A113" s="33">
        <v>44639</v>
      </c>
      <c r="B113" s="278">
        <v>112822222.13999999</v>
      </c>
      <c r="C113" s="278">
        <v>9015989.8000000007</v>
      </c>
      <c r="D113" s="278">
        <v>8783269.25</v>
      </c>
      <c r="E113" s="278">
        <v>612438.25</v>
      </c>
      <c r="F113" s="278">
        <v>131233919.44</v>
      </c>
      <c r="G113" s="279">
        <f>F113-F112</f>
        <v>-5401148.4300000072</v>
      </c>
      <c r="H113" s="280">
        <f>(F113/F112)-1</f>
        <v>-3.9529737966968126E-2</v>
      </c>
    </row>
    <row r="114" spans="1:8" x14ac:dyDescent="0.3">
      <c r="A114" s="33">
        <v>44646</v>
      </c>
      <c r="B114" s="278">
        <v>110152509.22</v>
      </c>
      <c r="C114" s="278">
        <v>8466830</v>
      </c>
      <c r="D114" s="278">
        <v>8303316.9699999997</v>
      </c>
      <c r="E114" s="278">
        <v>556272</v>
      </c>
      <c r="F114" s="278">
        <v>127478928.19</v>
      </c>
      <c r="G114" s="279">
        <f t="shared" ref="G114:G115" si="27">F114-F113</f>
        <v>-3754991.25</v>
      </c>
      <c r="H114" s="280">
        <f t="shared" ref="H114:H115" si="28">(F114/F113)-1</f>
        <v>-2.8612962761634053E-2</v>
      </c>
    </row>
    <row r="115" spans="1:8" x14ac:dyDescent="0.3">
      <c r="A115" s="33">
        <v>44653</v>
      </c>
      <c r="B115" s="278">
        <v>109766956.26000001</v>
      </c>
      <c r="C115" s="278">
        <v>7409063.75</v>
      </c>
      <c r="D115" s="278">
        <v>7471879.25</v>
      </c>
      <c r="E115" s="278">
        <v>459785</v>
      </c>
      <c r="F115" s="278">
        <v>125107684.26000001</v>
      </c>
      <c r="G115" s="279">
        <f t="shared" si="27"/>
        <v>-2371243.9299999923</v>
      </c>
      <c r="H115" s="280">
        <f t="shared" si="28"/>
        <v>-1.8601065789208615E-2</v>
      </c>
    </row>
    <row r="116" spans="1:8" x14ac:dyDescent="0.3">
      <c r="A116" s="33">
        <v>44660</v>
      </c>
      <c r="B116" s="278">
        <v>104045050.37999998</v>
      </c>
      <c r="C116" s="278">
        <v>8585383.5</v>
      </c>
      <c r="D116" s="278">
        <v>7229364.5300000003</v>
      </c>
      <c r="E116" s="278">
        <v>546426.25</v>
      </c>
      <c r="F116" s="278">
        <v>120406224.65999998</v>
      </c>
      <c r="G116" s="279">
        <f t="shared" ref="G116:G121" si="29">F116-F115</f>
        <v>-4701459.6000000238</v>
      </c>
      <c r="H116" s="280">
        <f t="shared" ref="H116:H122" si="30">(F116/F115)-1</f>
        <v>-3.7579303204345216E-2</v>
      </c>
    </row>
    <row r="117" spans="1:8" x14ac:dyDescent="0.3">
      <c r="A117" s="33">
        <v>44667</v>
      </c>
      <c r="B117" s="278">
        <v>102370516.77</v>
      </c>
      <c r="C117" s="278">
        <v>7813670</v>
      </c>
      <c r="D117" s="278">
        <v>6252269.4500000002</v>
      </c>
      <c r="E117" s="278">
        <v>522022</v>
      </c>
      <c r="F117" s="278">
        <v>116958478.22</v>
      </c>
      <c r="G117" s="279">
        <f t="shared" si="29"/>
        <v>-3447746.4399999827</v>
      </c>
      <c r="H117" s="280">
        <f t="shared" si="30"/>
        <v>-2.8634287386184898E-2</v>
      </c>
    </row>
    <row r="118" spans="1:8" x14ac:dyDescent="0.3">
      <c r="A118" s="33">
        <v>44674</v>
      </c>
      <c r="B118" s="278">
        <v>97391238.960000023</v>
      </c>
      <c r="C118" s="278">
        <v>7198684</v>
      </c>
      <c r="D118" s="278">
        <v>6322355.7000000002</v>
      </c>
      <c r="E118" s="278">
        <v>490734.5</v>
      </c>
      <c r="F118" s="278">
        <v>111403013.16</v>
      </c>
      <c r="G118" s="279">
        <f t="shared" si="29"/>
        <v>-5555465.0600000024</v>
      </c>
      <c r="H118" s="280">
        <f t="shared" si="30"/>
        <v>-4.7499464293217941E-2</v>
      </c>
    </row>
    <row r="119" spans="1:8" x14ac:dyDescent="0.3">
      <c r="A119" s="33">
        <v>44681</v>
      </c>
      <c r="B119" s="48">
        <v>98982323.469999984</v>
      </c>
      <c r="C119" s="48">
        <v>7253507.5</v>
      </c>
      <c r="D119" s="48">
        <v>5488739.5499999998</v>
      </c>
      <c r="E119" s="48">
        <v>521410</v>
      </c>
      <c r="F119" s="48">
        <v>112245980.52</v>
      </c>
      <c r="G119" s="49">
        <f t="shared" si="29"/>
        <v>842967.3599999994</v>
      </c>
      <c r="H119" s="39">
        <f t="shared" si="30"/>
        <v>7.5668272884981125E-3</v>
      </c>
    </row>
    <row r="120" spans="1:8" x14ac:dyDescent="0.3">
      <c r="A120" s="295">
        <v>44688</v>
      </c>
      <c r="B120" s="296">
        <v>99330975.200000003</v>
      </c>
      <c r="C120" s="296">
        <v>7537087</v>
      </c>
      <c r="D120" s="296">
        <v>14185815</v>
      </c>
      <c r="E120" s="296">
        <v>3148447.98</v>
      </c>
      <c r="F120" s="296">
        <v>124202325.18000001</v>
      </c>
      <c r="G120" s="297">
        <f t="shared" si="29"/>
        <v>11956344.660000011</v>
      </c>
      <c r="H120" s="298">
        <f t="shared" si="30"/>
        <v>0.10651913417843617</v>
      </c>
    </row>
    <row r="121" spans="1:8" x14ac:dyDescent="0.3">
      <c r="A121" s="295">
        <v>44695</v>
      </c>
      <c r="B121" s="296">
        <v>94045617.850000009</v>
      </c>
      <c r="C121" s="296">
        <v>6248945</v>
      </c>
      <c r="D121" s="296">
        <v>12555043.050000001</v>
      </c>
      <c r="E121" s="296">
        <v>2444354.6799999997</v>
      </c>
      <c r="F121" s="296">
        <v>115293960.58</v>
      </c>
      <c r="G121" s="297">
        <f t="shared" si="29"/>
        <v>-8908364.6000000089</v>
      </c>
      <c r="H121" s="298">
        <f t="shared" si="30"/>
        <v>-7.17246201879842E-2</v>
      </c>
    </row>
    <row r="122" spans="1:8" x14ac:dyDescent="0.3">
      <c r="A122" s="33">
        <v>44702</v>
      </c>
      <c r="B122" s="322">
        <v>94663077.359999999</v>
      </c>
      <c r="C122" s="322">
        <v>6570535</v>
      </c>
      <c r="D122" s="322">
        <v>7406954.9000000004</v>
      </c>
      <c r="E122" s="322">
        <v>737189.75</v>
      </c>
      <c r="F122" s="322">
        <v>109377757.00999998</v>
      </c>
      <c r="G122" s="323">
        <f t="shared" ref="G122:G127" si="31">F122-F121</f>
        <v>-5916203.5700000226</v>
      </c>
      <c r="H122" s="298">
        <f t="shared" si="30"/>
        <v>-5.1314080462132261E-2</v>
      </c>
    </row>
    <row r="123" spans="1:8" x14ac:dyDescent="0.3">
      <c r="A123" s="295">
        <v>44709</v>
      </c>
      <c r="B123" s="48">
        <v>88351456.98999998</v>
      </c>
      <c r="C123" s="48">
        <v>4936216</v>
      </c>
      <c r="D123" s="48">
        <v>6007296.0199999996</v>
      </c>
      <c r="E123" s="48">
        <v>626284</v>
      </c>
      <c r="F123" s="48">
        <v>99921253.00999999</v>
      </c>
      <c r="G123" s="49">
        <f t="shared" si="31"/>
        <v>-9456503.9999999851</v>
      </c>
      <c r="H123" s="39">
        <f>(F123/F122)-1</f>
        <v>-8.6457285818499763E-2</v>
      </c>
    </row>
    <row r="124" spans="1:8" x14ac:dyDescent="0.3">
      <c r="A124" s="33">
        <v>44716</v>
      </c>
      <c r="B124" s="322">
        <v>84984617.280000001</v>
      </c>
      <c r="C124" s="322">
        <v>3464413</v>
      </c>
      <c r="D124" s="322">
        <v>4579761.01</v>
      </c>
      <c r="E124" s="322">
        <v>386502</v>
      </c>
      <c r="F124" s="322">
        <v>93415293.289999992</v>
      </c>
      <c r="G124" s="323">
        <f t="shared" si="31"/>
        <v>-6505959.7199999988</v>
      </c>
      <c r="H124" s="39">
        <f t="shared" ref="H124:H125" si="32">(F124/F123)-1</f>
        <v>-6.5110870050327452E-2</v>
      </c>
    </row>
    <row r="125" spans="1:8" x14ac:dyDescent="0.3">
      <c r="A125" s="314">
        <v>44723</v>
      </c>
      <c r="B125" s="332">
        <v>85168889.469999999</v>
      </c>
      <c r="C125" s="332">
        <v>3836602.5</v>
      </c>
      <c r="D125" s="332">
        <v>5472565.3499999996</v>
      </c>
      <c r="E125" s="332">
        <v>490991</v>
      </c>
      <c r="F125" s="322">
        <v>94969048.319999993</v>
      </c>
      <c r="G125" s="333">
        <f t="shared" si="31"/>
        <v>1553755.0300000012</v>
      </c>
      <c r="H125" s="39">
        <f t="shared" si="32"/>
        <v>1.6632769381524026E-2</v>
      </c>
    </row>
    <row r="126" spans="1:8" x14ac:dyDescent="0.3">
      <c r="A126" s="314">
        <v>44730</v>
      </c>
      <c r="B126" s="332">
        <v>85781441.079999998</v>
      </c>
      <c r="C126" s="332">
        <v>3665860.7</v>
      </c>
      <c r="D126" s="332">
        <v>5043970</v>
      </c>
      <c r="E126" s="332">
        <v>560978</v>
      </c>
      <c r="F126" s="322">
        <v>95052249.779999986</v>
      </c>
      <c r="G126" s="333">
        <f t="shared" si="31"/>
        <v>83201.459999993443</v>
      </c>
      <c r="H126" s="39">
        <f t="shared" ref="H126:H131" si="33">(F126/F125)-1</f>
        <v>8.7609027858892574E-4</v>
      </c>
    </row>
    <row r="127" spans="1:8" x14ac:dyDescent="0.3">
      <c r="A127" s="33">
        <v>44737</v>
      </c>
      <c r="B127" s="332">
        <v>85304133.330000013</v>
      </c>
      <c r="C127" s="332">
        <v>3542024</v>
      </c>
      <c r="D127" s="332">
        <v>5495045</v>
      </c>
      <c r="E127" s="332">
        <v>578006</v>
      </c>
      <c r="F127" s="322">
        <v>94919208.330000013</v>
      </c>
      <c r="G127" s="323">
        <f t="shared" si="31"/>
        <v>-133041.44999997318</v>
      </c>
      <c r="H127" s="334">
        <f t="shared" si="33"/>
        <v>-1.3996665024541555E-3</v>
      </c>
    </row>
    <row r="128" spans="1:8" x14ac:dyDescent="0.3">
      <c r="A128" s="314">
        <v>44744</v>
      </c>
      <c r="B128" s="322">
        <v>88626502.060000017</v>
      </c>
      <c r="C128" s="322">
        <v>4246265</v>
      </c>
      <c r="D128" s="322">
        <v>4877888.22</v>
      </c>
      <c r="E128" s="322">
        <v>466755.25</v>
      </c>
      <c r="F128" s="322">
        <v>98217410.530000016</v>
      </c>
      <c r="G128" s="323">
        <f t="shared" ref="G128:G133" si="34">F128-F127</f>
        <v>3298202.200000003</v>
      </c>
      <c r="H128" s="334">
        <f t="shared" si="33"/>
        <v>3.4747468484285449E-2</v>
      </c>
    </row>
    <row r="129" spans="1:8" x14ac:dyDescent="0.3">
      <c r="A129" s="314">
        <v>44751</v>
      </c>
      <c r="B129" s="322">
        <v>81645026.63000001</v>
      </c>
      <c r="C129" s="322">
        <v>2813632.5</v>
      </c>
      <c r="D129" s="322">
        <v>3790581.5</v>
      </c>
      <c r="E129" s="322">
        <v>359766.75</v>
      </c>
      <c r="F129" s="322">
        <v>88609007.38000001</v>
      </c>
      <c r="G129" s="323">
        <f t="shared" si="34"/>
        <v>-9608403.150000006</v>
      </c>
      <c r="H129" s="334">
        <f t="shared" si="33"/>
        <v>-9.7827901368517267E-2</v>
      </c>
    </row>
    <row r="130" spans="1:8" x14ac:dyDescent="0.3">
      <c r="A130" s="314">
        <v>44758</v>
      </c>
      <c r="B130" s="48">
        <v>91069374.110000014</v>
      </c>
      <c r="C130" s="48">
        <v>3186054.5</v>
      </c>
      <c r="D130" s="48">
        <v>4565643.25</v>
      </c>
      <c r="E130" s="48">
        <v>560080.25</v>
      </c>
      <c r="F130" s="48">
        <v>99381152.110000014</v>
      </c>
      <c r="G130" s="49">
        <f t="shared" si="34"/>
        <v>10772144.730000004</v>
      </c>
      <c r="H130" s="39">
        <f t="shared" si="33"/>
        <v>0.12156940979830222</v>
      </c>
    </row>
    <row r="131" spans="1:8" x14ac:dyDescent="0.3">
      <c r="A131" s="314">
        <v>44765</v>
      </c>
      <c r="B131" s="48">
        <v>89484921.429999992</v>
      </c>
      <c r="C131" s="346">
        <v>3280833</v>
      </c>
      <c r="D131" s="346">
        <v>4305314.8899999997</v>
      </c>
      <c r="E131" s="346">
        <v>344775.5</v>
      </c>
      <c r="F131" s="346">
        <v>97415844.819999993</v>
      </c>
      <c r="G131" s="347">
        <f t="shared" si="34"/>
        <v>-1965307.2900000215</v>
      </c>
      <c r="H131" s="39">
        <f t="shared" si="33"/>
        <v>-1.977545287284177E-2</v>
      </c>
    </row>
    <row r="132" spans="1:8" x14ac:dyDescent="0.3">
      <c r="A132" s="314">
        <v>44772</v>
      </c>
      <c r="B132" s="48">
        <v>88921912.030000001</v>
      </c>
      <c r="C132" s="346">
        <v>3421676</v>
      </c>
      <c r="D132" s="346">
        <v>3532432.9</v>
      </c>
      <c r="E132" s="346">
        <v>291699.5</v>
      </c>
      <c r="F132" s="346">
        <v>96167720.430000007</v>
      </c>
      <c r="G132" s="347">
        <f t="shared" si="34"/>
        <v>-1248124.3899999857</v>
      </c>
      <c r="H132" s="39">
        <f t="shared" ref="H132:H138" si="35">(F132/F131)-1</f>
        <v>-1.2812334505810652E-2</v>
      </c>
    </row>
    <row r="133" spans="1:8" x14ac:dyDescent="0.3">
      <c r="A133" s="314">
        <v>44779</v>
      </c>
      <c r="B133" s="363">
        <v>90896822.030000001</v>
      </c>
      <c r="C133" s="363">
        <v>3890975</v>
      </c>
      <c r="D133" s="363">
        <v>3337553.79</v>
      </c>
      <c r="E133" s="363">
        <v>232274</v>
      </c>
      <c r="F133" s="363">
        <v>98357624.819999993</v>
      </c>
      <c r="G133" s="364">
        <f t="shared" si="34"/>
        <v>2189904.3899999857</v>
      </c>
      <c r="H133" s="365">
        <f t="shared" si="35"/>
        <v>2.2771719868248441E-2</v>
      </c>
    </row>
    <row r="134" spans="1:8" x14ac:dyDescent="0.3">
      <c r="A134" s="314">
        <v>44786</v>
      </c>
      <c r="B134" s="381">
        <v>89928511.579999998</v>
      </c>
      <c r="C134" s="381">
        <v>4271858</v>
      </c>
      <c r="D134" s="381">
        <v>3165677.5</v>
      </c>
      <c r="E134" s="381">
        <v>219203.75</v>
      </c>
      <c r="F134" s="381">
        <v>97585250.829999998</v>
      </c>
      <c r="G134" s="382">
        <f t="shared" ref="G134:G139" si="36">F134-F133</f>
        <v>-772373.98999999464</v>
      </c>
      <c r="H134" s="383">
        <f t="shared" si="35"/>
        <v>-7.8527108743575713E-3</v>
      </c>
    </row>
    <row r="135" spans="1:8" x14ac:dyDescent="0.3">
      <c r="A135" s="314">
        <v>44793</v>
      </c>
      <c r="B135" s="48">
        <v>90205561.170000002</v>
      </c>
      <c r="C135" s="48">
        <v>5187585.5</v>
      </c>
      <c r="D135" s="48">
        <v>3708887.55</v>
      </c>
      <c r="E135" s="48">
        <v>380747</v>
      </c>
      <c r="F135" s="48">
        <v>99482781.219999999</v>
      </c>
      <c r="G135" s="49">
        <f t="shared" si="36"/>
        <v>1897530.3900000006</v>
      </c>
      <c r="H135" s="39">
        <f t="shared" si="35"/>
        <v>1.944484821077741E-2</v>
      </c>
    </row>
    <row r="136" spans="1:8" x14ac:dyDescent="0.3">
      <c r="A136" s="314">
        <v>44800</v>
      </c>
      <c r="B136" s="389">
        <v>88884004.300000012</v>
      </c>
      <c r="C136" s="389">
        <v>3480487.5</v>
      </c>
      <c r="D136" s="389">
        <v>3052458.51</v>
      </c>
      <c r="E136" s="389">
        <v>196676</v>
      </c>
      <c r="F136" s="389">
        <v>95613626.310000002</v>
      </c>
      <c r="G136" s="49">
        <f t="shared" si="36"/>
        <v>-3869154.9099999964</v>
      </c>
      <c r="H136" s="39">
        <f t="shared" si="35"/>
        <v>-3.8892709497572286E-2</v>
      </c>
    </row>
    <row r="137" spans="1:8" x14ac:dyDescent="0.3">
      <c r="A137" s="33">
        <v>44807</v>
      </c>
      <c r="B137" s="50">
        <v>88261741.719999999</v>
      </c>
      <c r="C137" s="50">
        <v>3650368</v>
      </c>
      <c r="D137" s="50">
        <v>2928779.8200000003</v>
      </c>
      <c r="E137" s="50">
        <v>190411</v>
      </c>
      <c r="F137" s="50">
        <v>95031300.539999992</v>
      </c>
      <c r="G137" s="51">
        <f t="shared" si="36"/>
        <v>-582325.77000001073</v>
      </c>
      <c r="H137" s="42">
        <f t="shared" si="35"/>
        <v>-6.0904056510939775E-3</v>
      </c>
    </row>
    <row r="138" spans="1:8" x14ac:dyDescent="0.3">
      <c r="A138" s="314">
        <v>44814</v>
      </c>
      <c r="B138" s="398">
        <v>83020576.269999996</v>
      </c>
      <c r="C138" s="398">
        <v>2404023</v>
      </c>
      <c r="D138" s="398">
        <v>2229626.75</v>
      </c>
      <c r="E138" s="398">
        <v>157130.29999999999</v>
      </c>
      <c r="F138" s="398">
        <v>87811356.319999993</v>
      </c>
      <c r="G138" s="399">
        <f t="shared" si="36"/>
        <v>-7219944.2199999988</v>
      </c>
      <c r="H138" s="42">
        <f t="shared" si="35"/>
        <v>-7.597438085108621E-2</v>
      </c>
    </row>
    <row r="139" spans="1:8" x14ac:dyDescent="0.3">
      <c r="A139" s="314">
        <v>44821</v>
      </c>
      <c r="B139" s="405">
        <v>88376063.189999998</v>
      </c>
      <c r="C139" s="405">
        <v>3296562.5</v>
      </c>
      <c r="D139" s="405">
        <v>2198784.36</v>
      </c>
      <c r="E139" s="405">
        <v>143912</v>
      </c>
      <c r="F139" s="405">
        <v>94015322.049999997</v>
      </c>
      <c r="G139" s="406">
        <f t="shared" si="36"/>
        <v>6203965.7300000042</v>
      </c>
      <c r="H139" s="407">
        <f t="shared" ref="H139:H149" si="37">(F139/F138)-1</f>
        <v>7.0651063711983486E-2</v>
      </c>
    </row>
    <row r="140" spans="1:8" x14ac:dyDescent="0.3">
      <c r="A140" s="314">
        <v>44828</v>
      </c>
      <c r="B140" s="405">
        <v>86535190.639999986</v>
      </c>
      <c r="C140" s="405">
        <v>3365098</v>
      </c>
      <c r="D140" s="405">
        <v>2075654.87</v>
      </c>
      <c r="E140" s="405">
        <v>116685.5</v>
      </c>
      <c r="F140" s="405">
        <v>92092629.00999999</v>
      </c>
      <c r="G140" s="406">
        <f t="shared" ref="G140:G145" si="38">F140-F139</f>
        <v>-1922693.0400000066</v>
      </c>
      <c r="H140" s="407">
        <f t="shared" si="37"/>
        <v>-2.0450847777529924E-2</v>
      </c>
    </row>
    <row r="141" spans="1:8" x14ac:dyDescent="0.3">
      <c r="A141" s="314">
        <v>44835</v>
      </c>
      <c r="B141" s="405">
        <v>86991832.410000011</v>
      </c>
      <c r="C141" s="405">
        <v>2742063.5</v>
      </c>
      <c r="D141" s="405">
        <v>1997958.75</v>
      </c>
      <c r="E141" s="405">
        <v>124456</v>
      </c>
      <c r="F141" s="405">
        <v>91856310.660000026</v>
      </c>
      <c r="G141" s="406">
        <f t="shared" si="38"/>
        <v>-236318.34999996424</v>
      </c>
      <c r="H141" s="407">
        <f t="shared" si="37"/>
        <v>-2.5660940787596287E-3</v>
      </c>
    </row>
    <row r="142" spans="1:8" x14ac:dyDescent="0.3">
      <c r="A142" s="314">
        <v>44842</v>
      </c>
      <c r="B142" s="48">
        <v>86091932.75999999</v>
      </c>
      <c r="C142" s="48">
        <v>2657511</v>
      </c>
      <c r="D142" s="48">
        <v>2276889.75</v>
      </c>
      <c r="E142" s="48">
        <v>109116.25</v>
      </c>
      <c r="F142" s="48">
        <v>91135449.75999999</v>
      </c>
      <c r="G142" s="49">
        <f t="shared" si="38"/>
        <v>-720860.90000003576</v>
      </c>
      <c r="H142" s="39">
        <f t="shared" si="37"/>
        <v>-7.847701424328446E-3</v>
      </c>
    </row>
    <row r="143" spans="1:8" x14ac:dyDescent="0.3">
      <c r="A143" s="314">
        <v>44849</v>
      </c>
      <c r="B143" s="419">
        <v>84831485.48999998</v>
      </c>
      <c r="C143" s="419">
        <v>2918752</v>
      </c>
      <c r="D143" s="419">
        <v>2042048.6400000001</v>
      </c>
      <c r="E143" s="419">
        <v>138571</v>
      </c>
      <c r="F143" s="420">
        <v>89930857.129999995</v>
      </c>
      <c r="G143" s="49">
        <f t="shared" si="38"/>
        <v>-1204592.6299999952</v>
      </c>
      <c r="H143" s="39">
        <f t="shared" si="37"/>
        <v>-1.3217607782396668E-2</v>
      </c>
    </row>
    <row r="144" spans="1:8" x14ac:dyDescent="0.3">
      <c r="A144" s="33">
        <v>44856</v>
      </c>
      <c r="B144" s="50">
        <v>85616796.019999996</v>
      </c>
      <c r="C144" s="50">
        <v>3335250</v>
      </c>
      <c r="D144" s="50">
        <v>1854273.25</v>
      </c>
      <c r="E144" s="50">
        <v>139160</v>
      </c>
      <c r="F144" s="50">
        <v>90945479.270000011</v>
      </c>
      <c r="G144" s="51">
        <f t="shared" si="38"/>
        <v>1014622.1400000155</v>
      </c>
      <c r="H144" s="42">
        <f t="shared" si="37"/>
        <v>1.1282246965947706E-2</v>
      </c>
    </row>
    <row r="145" spans="1:8" x14ac:dyDescent="0.3">
      <c r="A145" s="314">
        <v>44863</v>
      </c>
      <c r="B145" s="434">
        <v>86497224.11999999</v>
      </c>
      <c r="C145" s="434">
        <v>3324231</v>
      </c>
      <c r="D145" s="434">
        <v>1708235.75</v>
      </c>
      <c r="E145" s="434">
        <v>145314.5</v>
      </c>
      <c r="F145" s="434">
        <v>91675005.369999975</v>
      </c>
      <c r="G145" s="435">
        <f t="shared" si="38"/>
        <v>729526.09999996424</v>
      </c>
      <c r="H145" s="42">
        <f t="shared" si="37"/>
        <v>8.0215762878563801E-3</v>
      </c>
    </row>
    <row r="146" spans="1:8" x14ac:dyDescent="0.3">
      <c r="A146" s="314">
        <v>44870</v>
      </c>
      <c r="B146" s="434">
        <v>88004937.429999992</v>
      </c>
      <c r="C146" s="434">
        <v>2172897.5</v>
      </c>
      <c r="D146" s="434">
        <v>1421290</v>
      </c>
      <c r="E146" s="434">
        <v>143037</v>
      </c>
      <c r="F146" s="434">
        <v>91742161.929999992</v>
      </c>
      <c r="G146" s="435">
        <f>F146-F145</f>
        <v>67156.560000017285</v>
      </c>
      <c r="H146" s="42">
        <f t="shared" si="37"/>
        <v>7.3255037977881798E-4</v>
      </c>
    </row>
    <row r="147" spans="1:8" x14ac:dyDescent="0.3">
      <c r="A147" s="314">
        <v>44877</v>
      </c>
      <c r="B147" s="48">
        <v>82654869.690000013</v>
      </c>
      <c r="C147" s="48">
        <v>1570281.5</v>
      </c>
      <c r="D147" s="48">
        <v>1063930.25</v>
      </c>
      <c r="E147" s="48">
        <v>88849</v>
      </c>
      <c r="F147" s="48">
        <v>85377930.440000013</v>
      </c>
      <c r="G147" s="49">
        <f>F147-F146</f>
        <v>-6364231.4899999797</v>
      </c>
      <c r="H147" s="42">
        <f t="shared" si="37"/>
        <v>-6.9370847123222834E-2</v>
      </c>
    </row>
    <row r="148" spans="1:8" x14ac:dyDescent="0.3">
      <c r="A148" s="314">
        <v>44884</v>
      </c>
      <c r="B148" s="451">
        <v>92139074.109999985</v>
      </c>
      <c r="C148" s="451">
        <v>1711856</v>
      </c>
      <c r="D148" s="451">
        <v>1286701.5</v>
      </c>
      <c r="E148" s="451">
        <v>90591.75</v>
      </c>
      <c r="F148" s="451">
        <v>95228223.359999985</v>
      </c>
      <c r="G148" s="452">
        <f t="shared" ref="G148:G149" si="39">F148-F147</f>
        <v>9850292.919999972</v>
      </c>
      <c r="H148" s="42">
        <f t="shared" si="37"/>
        <v>0.11537282374070124</v>
      </c>
    </row>
    <row r="149" spans="1:8" x14ac:dyDescent="0.3">
      <c r="A149" s="314">
        <v>44891</v>
      </c>
      <c r="B149" s="453">
        <v>77804748.680000007</v>
      </c>
      <c r="C149" s="453">
        <v>1094973.5</v>
      </c>
      <c r="D149" s="453">
        <v>664694.25</v>
      </c>
      <c r="E149" s="453">
        <v>77460.25</v>
      </c>
      <c r="F149" s="453">
        <v>79641876.680000007</v>
      </c>
      <c r="G149" s="454">
        <f t="shared" si="39"/>
        <v>-15586346.679999977</v>
      </c>
      <c r="H149" s="42">
        <f t="shared" si="37"/>
        <v>-0.16367360568176814</v>
      </c>
    </row>
    <row r="150" spans="1:8" x14ac:dyDescent="0.3">
      <c r="A150" s="314">
        <v>44898</v>
      </c>
      <c r="B150" s="48">
        <v>106275801.87</v>
      </c>
      <c r="C150" s="48">
        <v>2095182.5</v>
      </c>
      <c r="D150" s="48">
        <v>1307371.75</v>
      </c>
      <c r="E150" s="48">
        <v>96339.75</v>
      </c>
      <c r="F150" s="48">
        <v>109774695.87</v>
      </c>
      <c r="G150" s="49">
        <f t="shared" ref="G150:G155" si="40">F150-F149</f>
        <v>30132819.189999998</v>
      </c>
      <c r="H150" s="39">
        <f t="shared" ref="H150:H155" si="41">(F150/F149)-1</f>
        <v>0.3783539570654928</v>
      </c>
    </row>
    <row r="151" spans="1:8" x14ac:dyDescent="0.3">
      <c r="A151" s="314">
        <v>44905</v>
      </c>
      <c r="B151" s="470">
        <v>100141438.98999999</v>
      </c>
      <c r="C151" s="470">
        <v>1626247</v>
      </c>
      <c r="D151" s="470">
        <v>1315847.17</v>
      </c>
      <c r="E151" s="470">
        <v>64396</v>
      </c>
      <c r="F151" s="470">
        <v>103147929.16</v>
      </c>
      <c r="G151" s="471">
        <f t="shared" si="40"/>
        <v>-6626766.7100000083</v>
      </c>
      <c r="H151" s="39">
        <f t="shared" si="41"/>
        <v>-6.0366978541645966E-2</v>
      </c>
    </row>
    <row r="152" spans="1:8" x14ac:dyDescent="0.3">
      <c r="A152" s="314">
        <v>44912</v>
      </c>
      <c r="B152" s="48">
        <v>106070537.73999999</v>
      </c>
      <c r="C152" s="48">
        <v>3350616.5</v>
      </c>
      <c r="D152" s="48">
        <v>1230407.6099999999</v>
      </c>
      <c r="E152" s="48">
        <v>113109.5</v>
      </c>
      <c r="F152" s="48">
        <v>110764671.35000001</v>
      </c>
      <c r="G152" s="49">
        <f t="shared" si="40"/>
        <v>7616742.1900000125</v>
      </c>
      <c r="H152" s="39">
        <f t="shared" si="41"/>
        <v>7.3842899726907163E-2</v>
      </c>
    </row>
    <row r="153" spans="1:8" x14ac:dyDescent="0.3">
      <c r="A153" s="314">
        <v>44919</v>
      </c>
      <c r="B153" s="486">
        <v>101806686.58999999</v>
      </c>
      <c r="C153" s="486">
        <v>6325948</v>
      </c>
      <c r="D153" s="486">
        <v>1184988.8900000001</v>
      </c>
      <c r="E153" s="486">
        <v>71201</v>
      </c>
      <c r="F153" s="486">
        <v>109388824.47999999</v>
      </c>
      <c r="G153" s="487">
        <f t="shared" si="40"/>
        <v>-1375846.8700000197</v>
      </c>
      <c r="H153" s="488">
        <f t="shared" si="41"/>
        <v>-1.2421351079104914E-2</v>
      </c>
    </row>
    <row r="154" spans="1:8" x14ac:dyDescent="0.3">
      <c r="A154" s="314">
        <v>44926</v>
      </c>
      <c r="B154" s="48">
        <v>105328400.44000001</v>
      </c>
      <c r="C154" s="48">
        <v>10996589</v>
      </c>
      <c r="D154" s="48">
        <v>786451</v>
      </c>
      <c r="E154" s="48">
        <v>89001</v>
      </c>
      <c r="F154" s="48">
        <v>117200441.44</v>
      </c>
      <c r="G154" s="49">
        <f t="shared" si="40"/>
        <v>7811616.9600000083</v>
      </c>
      <c r="H154" s="39">
        <f t="shared" si="41"/>
        <v>7.1411471849468944E-2</v>
      </c>
    </row>
    <row r="155" spans="1:8" x14ac:dyDescent="0.3">
      <c r="A155" s="314">
        <v>44933</v>
      </c>
      <c r="B155" s="503">
        <v>110005384.75</v>
      </c>
      <c r="C155" s="503">
        <v>13773148</v>
      </c>
      <c r="D155" s="503">
        <v>1115349</v>
      </c>
      <c r="E155" s="503">
        <v>61798</v>
      </c>
      <c r="F155" s="503">
        <v>124955679.75</v>
      </c>
      <c r="G155" s="504">
        <f t="shared" si="40"/>
        <v>7755238.3100000024</v>
      </c>
      <c r="H155" s="505">
        <f t="shared" si="41"/>
        <v>6.6170726105756472E-2</v>
      </c>
    </row>
    <row r="156" spans="1:8" x14ac:dyDescent="0.3">
      <c r="A156" s="314">
        <v>44940</v>
      </c>
      <c r="B156" s="511">
        <v>122383209.72999999</v>
      </c>
      <c r="C156" s="511">
        <v>11844451</v>
      </c>
      <c r="D156" s="511">
        <v>1139181.5</v>
      </c>
      <c r="E156" s="511">
        <v>91354.989999999991</v>
      </c>
      <c r="F156" s="511">
        <v>135458197.22</v>
      </c>
      <c r="G156" s="512">
        <f t="shared" ref="G156:G161" si="42">F156-F155</f>
        <v>10502517.469999999</v>
      </c>
      <c r="H156" s="513">
        <f t="shared" ref="H156:H161" si="43">(F156/F155)-1</f>
        <v>8.404994067506566E-2</v>
      </c>
    </row>
    <row r="157" spans="1:8" x14ac:dyDescent="0.3">
      <c r="A157" s="314">
        <v>44947</v>
      </c>
      <c r="B157" s="48">
        <v>114945534.16999999</v>
      </c>
      <c r="C157" s="48">
        <v>7122308.5</v>
      </c>
      <c r="D157" s="48">
        <v>980194.5</v>
      </c>
      <c r="E157" s="48">
        <v>148496</v>
      </c>
      <c r="F157" s="48">
        <v>123196533.16999999</v>
      </c>
      <c r="G157" s="49">
        <f t="shared" si="42"/>
        <v>-12261664.050000012</v>
      </c>
      <c r="H157" s="39">
        <f t="shared" si="43"/>
        <v>-9.0519911689697419E-2</v>
      </c>
    </row>
    <row r="158" spans="1:8" x14ac:dyDescent="0.3">
      <c r="A158" s="314">
        <v>44954</v>
      </c>
      <c r="B158" s="48">
        <v>121821170.11</v>
      </c>
      <c r="C158" s="48">
        <v>6550848</v>
      </c>
      <c r="D158" s="48">
        <v>1114146.5</v>
      </c>
      <c r="E158" s="48">
        <v>98935</v>
      </c>
      <c r="F158" s="48">
        <v>129585099.60999998</v>
      </c>
      <c r="G158" s="49">
        <f t="shared" si="42"/>
        <v>6388566.4399999976</v>
      </c>
      <c r="H158" s="39">
        <f t="shared" si="43"/>
        <v>5.1856706318061496E-2</v>
      </c>
    </row>
    <row r="159" spans="1:8" x14ac:dyDescent="0.3">
      <c r="A159" s="314">
        <v>44961</v>
      </c>
      <c r="B159" s="523">
        <v>125181774.00999999</v>
      </c>
      <c r="C159" s="523">
        <v>6750502</v>
      </c>
      <c r="D159" s="523">
        <v>1168048.02</v>
      </c>
      <c r="E159" s="523">
        <v>82164.25</v>
      </c>
      <c r="F159" s="523">
        <v>133182488.27999999</v>
      </c>
      <c r="G159" s="524">
        <f t="shared" si="42"/>
        <v>3597388.6700000018</v>
      </c>
      <c r="H159" s="39">
        <f t="shared" si="43"/>
        <v>2.7760820347607185E-2</v>
      </c>
    </row>
    <row r="160" spans="1:8" x14ac:dyDescent="0.3">
      <c r="A160" s="314">
        <v>44968</v>
      </c>
      <c r="B160" s="48">
        <v>124253447.20000002</v>
      </c>
      <c r="C160" s="48">
        <v>5421656.5</v>
      </c>
      <c r="D160" s="48">
        <v>921432.08000000007</v>
      </c>
      <c r="E160" s="48">
        <v>86809.5</v>
      </c>
      <c r="F160" s="48">
        <v>130683345.28</v>
      </c>
      <c r="G160" s="49">
        <f t="shared" si="42"/>
        <v>-2499142.9999999851</v>
      </c>
      <c r="H160" s="39">
        <f t="shared" si="43"/>
        <v>-1.8764801831497868E-2</v>
      </c>
    </row>
    <row r="161" spans="1:8" x14ac:dyDescent="0.3">
      <c r="A161" s="314">
        <v>44975</v>
      </c>
      <c r="B161" s="539">
        <v>126324018.36999999</v>
      </c>
      <c r="C161" s="539">
        <v>4253610</v>
      </c>
      <c r="D161" s="539">
        <v>1200302.1400000001</v>
      </c>
      <c r="E161" s="539">
        <v>158876.25</v>
      </c>
      <c r="F161" s="539">
        <v>131936806.75999999</v>
      </c>
      <c r="G161" s="540">
        <f t="shared" si="42"/>
        <v>1253461.4799999893</v>
      </c>
      <c r="H161" s="541">
        <f t="shared" si="43"/>
        <v>9.5915931545396127E-3</v>
      </c>
    </row>
    <row r="162" spans="1:8" x14ac:dyDescent="0.3">
      <c r="A162" s="314">
        <v>44982</v>
      </c>
      <c r="B162" s="48">
        <v>124477957.63</v>
      </c>
      <c r="C162" s="48">
        <v>3381712.92</v>
      </c>
      <c r="D162" s="48">
        <v>946435.5</v>
      </c>
      <c r="E162" s="48">
        <v>97454</v>
      </c>
      <c r="F162" s="48">
        <v>128903560.05000001</v>
      </c>
      <c r="G162" s="49">
        <f t="shared" ref="G162:G167" si="44">F162-F161</f>
        <v>-3033246.7099999785</v>
      </c>
      <c r="H162" s="39">
        <f t="shared" ref="H162:H167" si="45">(F162/F161)-1</f>
        <v>-2.2990147969229047E-2</v>
      </c>
    </row>
    <row r="163" spans="1:8" x14ac:dyDescent="0.3">
      <c r="A163" s="314">
        <v>44989</v>
      </c>
      <c r="B163" s="539">
        <v>130318736.63000001</v>
      </c>
      <c r="C163" s="539">
        <v>2944791.75</v>
      </c>
      <c r="D163" s="539">
        <v>1336810.25</v>
      </c>
      <c r="E163" s="539">
        <v>87984</v>
      </c>
      <c r="F163" s="539">
        <v>134688322.63</v>
      </c>
      <c r="G163" s="540">
        <f t="shared" si="44"/>
        <v>5784762.5799999833</v>
      </c>
      <c r="H163" s="541">
        <f t="shared" si="45"/>
        <v>4.4876670417451248E-2</v>
      </c>
    </row>
    <row r="164" spans="1:8" x14ac:dyDescent="0.3">
      <c r="A164" s="314">
        <v>44996</v>
      </c>
      <c r="B164" s="548">
        <v>131372344.34999998</v>
      </c>
      <c r="C164" s="548">
        <v>2694141</v>
      </c>
      <c r="D164" s="548">
        <v>1097428.3500000001</v>
      </c>
      <c r="E164" s="548">
        <v>96829.25</v>
      </c>
      <c r="F164" s="548">
        <v>135260742.95000002</v>
      </c>
      <c r="G164" s="549">
        <f t="shared" si="44"/>
        <v>572420.32000002265</v>
      </c>
      <c r="H164" s="550">
        <f t="shared" si="45"/>
        <v>4.2499624972871519E-3</v>
      </c>
    </row>
    <row r="165" spans="1:8" x14ac:dyDescent="0.3">
      <c r="A165" s="314">
        <v>45003</v>
      </c>
      <c r="B165" s="48">
        <v>131193340.55000001</v>
      </c>
      <c r="C165" s="48">
        <v>2659490.02</v>
      </c>
      <c r="D165" s="48">
        <v>1005574.59</v>
      </c>
      <c r="E165" s="48">
        <v>89473.2</v>
      </c>
      <c r="F165" s="48">
        <v>134947878.36000001</v>
      </c>
      <c r="G165" s="49">
        <f t="shared" si="44"/>
        <v>-312864.59000000358</v>
      </c>
      <c r="H165" s="39">
        <f t="shared" si="45"/>
        <v>-2.3130479929098779E-3</v>
      </c>
    </row>
    <row r="166" spans="1:8" x14ac:dyDescent="0.3">
      <c r="A166" s="314">
        <v>45010</v>
      </c>
      <c r="B166" s="539">
        <v>134559968.82999998</v>
      </c>
      <c r="C166" s="539">
        <v>2379177</v>
      </c>
      <c r="D166" s="539">
        <v>1007174.5700000001</v>
      </c>
      <c r="E166" s="539">
        <v>103531.5</v>
      </c>
      <c r="F166" s="539">
        <v>138049851.90000001</v>
      </c>
      <c r="G166" s="540">
        <f t="shared" si="44"/>
        <v>3101973.5399999917</v>
      </c>
      <c r="H166" s="541">
        <f t="shared" si="45"/>
        <v>2.2986456531942423E-2</v>
      </c>
    </row>
    <row r="167" spans="1:8" x14ac:dyDescent="0.3">
      <c r="A167" s="314">
        <v>45017</v>
      </c>
      <c r="B167" s="548">
        <v>129707372.81</v>
      </c>
      <c r="C167" s="548">
        <v>1498023</v>
      </c>
      <c r="D167" s="548">
        <v>841286.25</v>
      </c>
      <c r="E167" s="548">
        <v>86760.25</v>
      </c>
      <c r="F167" s="548">
        <v>132133442.31</v>
      </c>
      <c r="G167" s="549">
        <f t="shared" si="44"/>
        <v>-5916409.5900000036</v>
      </c>
      <c r="H167" s="550">
        <f t="shared" si="45"/>
        <v>-4.2857051337408913E-2</v>
      </c>
    </row>
    <row r="168" spans="1:8" x14ac:dyDescent="0.3">
      <c r="A168" s="314">
        <v>45024</v>
      </c>
      <c r="B168" s="539">
        <v>139186717.65000001</v>
      </c>
      <c r="C168" s="539">
        <v>2327852</v>
      </c>
      <c r="D168" s="539">
        <v>993912</v>
      </c>
      <c r="E168" s="539">
        <v>53678</v>
      </c>
      <c r="F168" s="539">
        <v>142562159.65000001</v>
      </c>
      <c r="G168" s="540">
        <f t="shared" ref="G168:G173" si="46">F168-F167</f>
        <v>10428717.340000004</v>
      </c>
      <c r="H168" s="541">
        <f t="shared" ref="H168:H173" si="47">(F168/F167)-1</f>
        <v>7.8925646359330193E-2</v>
      </c>
    </row>
    <row r="169" spans="1:8" x14ac:dyDescent="0.3">
      <c r="A169" s="557">
        <v>45031</v>
      </c>
      <c r="B169" s="539">
        <v>139580345.53</v>
      </c>
      <c r="C169" s="539">
        <v>2632530</v>
      </c>
      <c r="D169" s="539">
        <v>1238889.3</v>
      </c>
      <c r="E169" s="539">
        <v>60460.25</v>
      </c>
      <c r="F169" s="539">
        <v>143512225.07999998</v>
      </c>
      <c r="G169" s="540">
        <f t="shared" si="46"/>
        <v>950065.42999997735</v>
      </c>
      <c r="H169" s="541">
        <f t="shared" si="47"/>
        <v>6.6642188385224177E-3</v>
      </c>
    </row>
    <row r="170" spans="1:8" x14ac:dyDescent="0.3">
      <c r="A170" s="557">
        <v>45038</v>
      </c>
      <c r="B170" s="539">
        <v>136422738.68000001</v>
      </c>
      <c r="C170" s="539">
        <v>1843483</v>
      </c>
      <c r="D170" s="539">
        <v>1021607.11</v>
      </c>
      <c r="E170" s="539">
        <v>71061</v>
      </c>
      <c r="F170" s="539">
        <v>139358889.79000002</v>
      </c>
      <c r="G170" s="540">
        <f t="shared" si="46"/>
        <v>-4153335.2899999619</v>
      </c>
      <c r="H170" s="541">
        <f t="shared" si="47"/>
        <v>-2.8940637549760728E-2</v>
      </c>
    </row>
    <row r="171" spans="1:8" x14ac:dyDescent="0.3">
      <c r="A171" s="557">
        <v>45045</v>
      </c>
      <c r="B171" s="539">
        <v>134780773.28999999</v>
      </c>
      <c r="C171" s="539">
        <v>1855064.25</v>
      </c>
      <c r="D171" s="539">
        <v>1033644.75</v>
      </c>
      <c r="E171" s="539">
        <v>56553</v>
      </c>
      <c r="F171" s="539">
        <v>137726035.28999999</v>
      </c>
      <c r="G171" s="540">
        <f t="shared" si="46"/>
        <v>-1632854.5000000298</v>
      </c>
      <c r="H171" s="541">
        <f t="shared" si="47"/>
        <v>-1.1716902326508016E-2</v>
      </c>
    </row>
    <row r="172" spans="1:8" x14ac:dyDescent="0.3">
      <c r="A172" s="33">
        <v>45052</v>
      </c>
      <c r="B172" s="50">
        <v>135162272.25</v>
      </c>
      <c r="C172" s="50">
        <v>2310951.5</v>
      </c>
      <c r="D172" s="50">
        <v>950494.14</v>
      </c>
      <c r="E172" s="50">
        <v>53965.5</v>
      </c>
      <c r="F172" s="50">
        <v>138477683.38999999</v>
      </c>
      <c r="G172" s="51">
        <f t="shared" si="46"/>
        <v>751648.09999999404</v>
      </c>
      <c r="H172" s="42">
        <f t="shared" si="47"/>
        <v>5.4575599915971384E-3</v>
      </c>
    </row>
    <row r="173" spans="1:8" x14ac:dyDescent="0.3">
      <c r="A173" s="565">
        <v>45059</v>
      </c>
      <c r="B173" s="575">
        <v>128355178.72</v>
      </c>
      <c r="C173" s="575">
        <v>1782538</v>
      </c>
      <c r="D173" s="575">
        <v>850160.5</v>
      </c>
      <c r="E173" s="575">
        <v>42005</v>
      </c>
      <c r="F173" s="575">
        <v>131029882.22</v>
      </c>
      <c r="G173" s="576">
        <f t="shared" si="46"/>
        <v>-7447801.1699999869</v>
      </c>
      <c r="H173" s="577">
        <f t="shared" si="47"/>
        <v>-5.3783403850167444E-2</v>
      </c>
    </row>
    <row r="174" spans="1:8" x14ac:dyDescent="0.3">
      <c r="A174" s="565">
        <v>45066</v>
      </c>
      <c r="B174" s="575">
        <v>127073535.83999999</v>
      </c>
      <c r="C174" s="575">
        <v>1862501</v>
      </c>
      <c r="D174" s="575">
        <v>769848.47</v>
      </c>
      <c r="E174" s="575">
        <v>46854</v>
      </c>
      <c r="F174" s="575">
        <v>129752739.30999999</v>
      </c>
      <c r="G174" s="576">
        <f t="shared" ref="G174:G179" si="48">F174-F173</f>
        <v>-1277142.9100000113</v>
      </c>
      <c r="H174" s="577">
        <f t="shared" ref="H174:H179" si="49">(F174/F173)-1</f>
        <v>-9.7469591543681844E-3</v>
      </c>
    </row>
    <row r="175" spans="1:8" x14ac:dyDescent="0.3">
      <c r="A175" s="565">
        <v>45073</v>
      </c>
      <c r="B175" s="575">
        <v>126330459.48999999</v>
      </c>
      <c r="C175" s="575">
        <v>1544415</v>
      </c>
      <c r="D175" s="575">
        <v>783752.61</v>
      </c>
      <c r="E175" s="575">
        <v>45459</v>
      </c>
      <c r="F175" s="575">
        <v>128704086</v>
      </c>
      <c r="G175" s="576">
        <f t="shared" si="48"/>
        <v>-1048653.3099999875</v>
      </c>
      <c r="H175" s="577">
        <f t="shared" si="49"/>
        <v>-8.0819358078798587E-3</v>
      </c>
    </row>
    <row r="176" spans="1:8" x14ac:dyDescent="0.3">
      <c r="A176" s="565">
        <v>45080</v>
      </c>
      <c r="B176" s="575">
        <v>123954420.08999999</v>
      </c>
      <c r="C176" s="575">
        <v>1197495.25</v>
      </c>
      <c r="D176" s="575">
        <v>617546.5</v>
      </c>
      <c r="E176" s="575">
        <v>60213</v>
      </c>
      <c r="F176" s="575">
        <v>125829674.83999999</v>
      </c>
      <c r="G176" s="576">
        <f t="shared" si="48"/>
        <v>-2874411.1600000113</v>
      </c>
      <c r="H176" s="577">
        <f t="shared" si="49"/>
        <v>-2.2333487998197787E-2</v>
      </c>
    </row>
    <row r="177" spans="1:8" x14ac:dyDescent="0.3">
      <c r="A177" s="33">
        <v>45087</v>
      </c>
      <c r="B177" s="50">
        <v>130017924.91</v>
      </c>
      <c r="C177" s="50">
        <v>2118796.75</v>
      </c>
      <c r="D177" s="50">
        <v>764122</v>
      </c>
      <c r="E177" s="50">
        <v>38688</v>
      </c>
      <c r="F177" s="50">
        <v>132939531.66</v>
      </c>
      <c r="G177" s="51">
        <f t="shared" si="48"/>
        <v>7109856.8200000077</v>
      </c>
      <c r="H177" s="42">
        <f t="shared" si="49"/>
        <v>5.6503816202661428E-2</v>
      </c>
    </row>
    <row r="178" spans="1:8" x14ac:dyDescent="0.3">
      <c r="A178" s="33">
        <v>45094</v>
      </c>
      <c r="B178" s="50">
        <v>129243955.26000001</v>
      </c>
      <c r="C178" s="50">
        <v>1666662</v>
      </c>
      <c r="D178" s="50">
        <v>725683.12</v>
      </c>
      <c r="E178" s="50">
        <v>36889</v>
      </c>
      <c r="F178" s="50">
        <v>131673189.38000001</v>
      </c>
      <c r="G178" s="51">
        <f t="shared" si="48"/>
        <v>-1266342.2799999863</v>
      </c>
      <c r="H178" s="42">
        <f t="shared" si="49"/>
        <v>-9.525701378569007E-3</v>
      </c>
    </row>
    <row r="179" spans="1:8" x14ac:dyDescent="0.3">
      <c r="A179" s="33">
        <v>45101</v>
      </c>
      <c r="B179" s="588">
        <v>128551574.53999999</v>
      </c>
      <c r="C179" s="588">
        <v>1412193</v>
      </c>
      <c r="D179" s="588">
        <v>813530.46</v>
      </c>
      <c r="E179" s="588">
        <v>38646.5</v>
      </c>
      <c r="F179" s="588">
        <v>130815944.5</v>
      </c>
      <c r="G179" s="589">
        <f t="shared" si="48"/>
        <v>-857244.88000001013</v>
      </c>
      <c r="H179" s="590">
        <f t="shared" si="49"/>
        <v>-6.5103980851110022E-3</v>
      </c>
    </row>
    <row r="180" spans="1:8" x14ac:dyDescent="0.3">
      <c r="A180" s="33">
        <v>45108</v>
      </c>
      <c r="B180" s="48">
        <v>122573274.94000001</v>
      </c>
      <c r="C180" s="48">
        <v>1201453</v>
      </c>
      <c r="D180" s="48">
        <v>585951.6</v>
      </c>
      <c r="E180" s="48">
        <v>30657</v>
      </c>
      <c r="F180" s="48">
        <v>124391336.54000001</v>
      </c>
      <c r="G180" s="49">
        <f>F180-F179</f>
        <v>-6424607.9599999934</v>
      </c>
      <c r="H180" s="39">
        <f>(F180/F179)-1</f>
        <v>-4.911181113705898E-2</v>
      </c>
    </row>
    <row r="181" spans="1:8" x14ac:dyDescent="0.3">
      <c r="A181" s="33">
        <v>45115</v>
      </c>
      <c r="B181" s="609">
        <v>124221680.41999999</v>
      </c>
      <c r="C181" s="609">
        <v>862073</v>
      </c>
      <c r="D181" s="609">
        <v>570966</v>
      </c>
      <c r="E181" s="609">
        <v>38404</v>
      </c>
      <c r="F181" s="609">
        <v>125693123.41999999</v>
      </c>
      <c r="G181" s="610">
        <f>F181-F180</f>
        <v>1301786.8799999803</v>
      </c>
      <c r="H181" s="611">
        <f>(F181/F180)-1</f>
        <v>1.0465253579628353E-2</v>
      </c>
    </row>
    <row r="182" spans="1:8" x14ac:dyDescent="0.3">
      <c r="A182" s="33">
        <v>45122</v>
      </c>
      <c r="B182" s="620">
        <v>135118168.11000001</v>
      </c>
      <c r="C182" s="620">
        <v>1207966.5</v>
      </c>
      <c r="D182" s="620">
        <v>502511.5</v>
      </c>
      <c r="E182" s="620">
        <v>43029</v>
      </c>
      <c r="F182" s="620">
        <v>136871675.11000001</v>
      </c>
      <c r="G182" s="621">
        <f>F182-F181</f>
        <v>11178551.690000027</v>
      </c>
      <c r="H182" s="622">
        <f>(F182/F181)-1</f>
        <v>8.8935268579866555E-2</v>
      </c>
    </row>
  </sheetData>
  <conditionalFormatting sqref="B7:F120 B122:F125 B128:F131 B133:F139 B141:F1048576">
    <cfRule type="cellIs" dxfId="60" priority="6" operator="between">
      <formula>-500000</formula>
      <formula>500000</formula>
    </cfRule>
  </conditionalFormatting>
  <conditionalFormatting sqref="B121:F121">
    <cfRule type="cellIs" dxfId="59" priority="5" operator="between">
      <formula>-500000</formula>
      <formula>500000</formula>
    </cfRule>
  </conditionalFormatting>
  <conditionalFormatting sqref="B126:F126">
    <cfRule type="cellIs" dxfId="58" priority="4" operator="between">
      <formula>-500000</formula>
      <formula>500000</formula>
    </cfRule>
  </conditionalFormatting>
  <conditionalFormatting sqref="B127:F127">
    <cfRule type="cellIs" dxfId="57" priority="3" operator="between">
      <formula>-500000</formula>
      <formula>500000</formula>
    </cfRule>
  </conditionalFormatting>
  <conditionalFormatting sqref="B132:F132">
    <cfRule type="cellIs" dxfId="56" priority="2" operator="between">
      <formula>-500000</formula>
      <formula>500000</formula>
    </cfRule>
  </conditionalFormatting>
  <conditionalFormatting sqref="B140:F140">
    <cfRule type="cellIs" dxfId="55" priority="1" operator="between">
      <formula>-500000</formula>
      <formula>500000</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33"/>
  <sheetViews>
    <sheetView zoomScaleNormal="100" workbookViewId="0">
      <pane ySplit="6" topLeftCell="A7" activePane="bottomLeft" state="frozen"/>
      <selection activeCell="B6" sqref="B6"/>
      <selection pane="bottomLeft"/>
    </sheetView>
  </sheetViews>
  <sheetFormatPr defaultColWidth="9.44140625" defaultRowHeight="15.6" x14ac:dyDescent="0.3"/>
  <cols>
    <col min="1" max="1" width="15.44140625" style="19" customWidth="1"/>
    <col min="2" max="2" width="20.44140625" style="19" customWidth="1"/>
    <col min="3" max="3" width="17.44140625" style="19" customWidth="1"/>
    <col min="4" max="4" width="17" style="43" customWidth="1"/>
    <col min="5" max="5" width="24.5546875" style="19" customWidth="1"/>
    <col min="6" max="6" width="17" style="43" customWidth="1"/>
    <col min="7" max="7" width="20.44140625" style="19" customWidth="1"/>
    <col min="8" max="8" width="17" style="43" customWidth="1"/>
    <col min="9" max="9" width="24.5546875" style="26" customWidth="1"/>
    <col min="10" max="10" width="33.44140625" style="27" customWidth="1"/>
    <col min="11" max="19" width="9.44140625" style="19"/>
    <col min="20" max="20" width="9.44140625" style="19" customWidth="1"/>
    <col min="21" max="16384" width="9.44140625" style="19"/>
  </cols>
  <sheetData>
    <row r="1" spans="1:12" s="2" customFormat="1" ht="24" customHeight="1" thickBot="1" x14ac:dyDescent="0.45">
      <c r="A1" s="1" t="s">
        <v>48</v>
      </c>
      <c r="I1" s="112"/>
      <c r="J1" s="92"/>
    </row>
    <row r="2" spans="1:12" s="2" customFormat="1" ht="16.2" thickTop="1" x14ac:dyDescent="0.3">
      <c r="A2" s="3"/>
      <c r="I2" s="112"/>
      <c r="J2" s="92"/>
    </row>
    <row r="3" spans="1:12" s="2" customFormat="1" ht="13.5" customHeight="1" x14ac:dyDescent="0.3">
      <c r="A3" s="2" t="s">
        <v>44</v>
      </c>
      <c r="B3" s="4"/>
      <c r="I3" s="112"/>
      <c r="J3" s="92"/>
    </row>
    <row r="4" spans="1:12" s="2" customFormat="1" x14ac:dyDescent="0.3">
      <c r="A4" s="6" t="s">
        <v>136</v>
      </c>
      <c r="B4" s="5"/>
      <c r="E4" s="6"/>
      <c r="I4" s="112"/>
      <c r="J4" s="92"/>
    </row>
    <row r="5" spans="1:12" s="2" customFormat="1" x14ac:dyDescent="0.3">
      <c r="B5" s="5"/>
      <c r="E5" s="6"/>
      <c r="I5" s="112"/>
      <c r="J5" s="92"/>
    </row>
    <row r="6" spans="1:12" s="16" customFormat="1" ht="45" customHeight="1" x14ac:dyDescent="0.3">
      <c r="A6" s="7" t="s">
        <v>10</v>
      </c>
      <c r="B6" s="31" t="s">
        <v>40</v>
      </c>
      <c r="C6" s="31" t="s">
        <v>51</v>
      </c>
      <c r="D6" s="35" t="s">
        <v>78</v>
      </c>
      <c r="E6" s="31" t="s">
        <v>52</v>
      </c>
      <c r="F6" s="35" t="s">
        <v>77</v>
      </c>
      <c r="G6" s="31" t="s">
        <v>43</v>
      </c>
      <c r="H6" s="35" t="s">
        <v>24</v>
      </c>
      <c r="I6" s="14" t="s">
        <v>9</v>
      </c>
      <c r="J6" s="15" t="s">
        <v>8</v>
      </c>
    </row>
    <row r="7" spans="1:12" x14ac:dyDescent="0.3">
      <c r="A7" s="20">
        <v>44240</v>
      </c>
      <c r="B7" s="21">
        <v>1228409</v>
      </c>
      <c r="C7" s="21">
        <v>625910</v>
      </c>
      <c r="D7" s="37">
        <v>0.50952899237957394</v>
      </c>
      <c r="E7" s="21">
        <v>3679</v>
      </c>
      <c r="F7" s="37">
        <f>E7/B7</f>
        <v>2.9949308414379903E-3</v>
      </c>
      <c r="G7" s="21">
        <v>598820</v>
      </c>
      <c r="H7" s="37">
        <v>0.48747607677898813</v>
      </c>
      <c r="I7" s="66" t="s">
        <v>47</v>
      </c>
      <c r="J7" s="71" t="s">
        <v>47</v>
      </c>
      <c r="L7" s="25"/>
    </row>
    <row r="8" spans="1:12" x14ac:dyDescent="0.3">
      <c r="A8" s="20">
        <v>44247</v>
      </c>
      <c r="B8" s="21">
        <v>1233811</v>
      </c>
      <c r="C8" s="21">
        <v>629765</v>
      </c>
      <c r="D8" s="37">
        <v>0.51042258498262705</v>
      </c>
      <c r="E8" s="21">
        <v>4070</v>
      </c>
      <c r="F8" s="37">
        <v>3.2987224137246305E-3</v>
      </c>
      <c r="G8" s="21">
        <v>599976</v>
      </c>
      <c r="H8" s="37">
        <v>0.48627869260364837</v>
      </c>
      <c r="I8" s="38">
        <f t="shared" ref="I8:I13" si="0">B8-B7</f>
        <v>5402</v>
      </c>
      <c r="J8" s="39">
        <f t="shared" ref="J8:J13" si="1">(B8/B7)-1</f>
        <v>4.3975581422799337E-3</v>
      </c>
      <c r="L8" s="25"/>
    </row>
    <row r="9" spans="1:12" x14ac:dyDescent="0.3">
      <c r="A9" s="33">
        <v>44254</v>
      </c>
      <c r="B9" s="23">
        <v>1232740</v>
      </c>
      <c r="C9" s="23">
        <v>626657</v>
      </c>
      <c r="D9" s="40">
        <v>0.50834482534841086</v>
      </c>
      <c r="E9" s="23">
        <v>4601</v>
      </c>
      <c r="F9" s="40">
        <v>3.7323360968249592E-3</v>
      </c>
      <c r="G9" s="23">
        <v>601482</v>
      </c>
      <c r="H9" s="40">
        <v>0.4879228385547642</v>
      </c>
      <c r="I9" s="41">
        <f t="shared" si="0"/>
        <v>-1071</v>
      </c>
      <c r="J9" s="42">
        <f t="shared" si="1"/>
        <v>-8.6804218798508526E-4</v>
      </c>
    </row>
    <row r="10" spans="1:12" x14ac:dyDescent="0.3">
      <c r="A10" s="20">
        <v>44261</v>
      </c>
      <c r="B10" s="21">
        <v>1241594</v>
      </c>
      <c r="C10" s="21">
        <v>633619</v>
      </c>
      <c r="D10" s="37">
        <v>0.51032704732787049</v>
      </c>
      <c r="E10" s="21">
        <v>5275</v>
      </c>
      <c r="F10" s="37">
        <v>4.2485707888407966E-3</v>
      </c>
      <c r="G10" s="21">
        <v>602700</v>
      </c>
      <c r="H10" s="37">
        <v>0.48542438188328874</v>
      </c>
      <c r="I10" s="44">
        <f t="shared" si="0"/>
        <v>8854</v>
      </c>
      <c r="J10" s="29">
        <f t="shared" si="1"/>
        <v>7.1823742232750565E-3</v>
      </c>
    </row>
    <row r="11" spans="1:12" x14ac:dyDescent="0.3">
      <c r="A11" s="20">
        <v>44268</v>
      </c>
      <c r="B11" s="80">
        <v>1262182</v>
      </c>
      <c r="C11" s="80">
        <v>652063</v>
      </c>
      <c r="D11" s="88">
        <v>0.51661567032329725</v>
      </c>
      <c r="E11" s="80">
        <v>5897</v>
      </c>
      <c r="F11" s="88">
        <v>4.6720678951213054E-3</v>
      </c>
      <c r="G11" s="80">
        <v>604222</v>
      </c>
      <c r="H11" s="88">
        <v>0.47871226178158144</v>
      </c>
      <c r="I11" s="89">
        <f t="shared" si="0"/>
        <v>20588</v>
      </c>
      <c r="J11" s="90">
        <f t="shared" si="1"/>
        <v>1.6581910028560021E-2</v>
      </c>
    </row>
    <row r="12" spans="1:12" x14ac:dyDescent="0.3">
      <c r="A12" s="20">
        <v>44275</v>
      </c>
      <c r="B12" s="80">
        <v>1286482</v>
      </c>
      <c r="C12" s="80">
        <v>675459</v>
      </c>
      <c r="D12" s="88">
        <v>0.52504349069788769</v>
      </c>
      <c r="E12" s="80">
        <v>6636</v>
      </c>
      <c r="F12" s="88">
        <v>5.1582532829841403E-3</v>
      </c>
      <c r="G12" s="80">
        <v>604387</v>
      </c>
      <c r="H12" s="88">
        <v>0.46979825601912811</v>
      </c>
      <c r="I12" s="89">
        <f t="shared" si="0"/>
        <v>24300</v>
      </c>
      <c r="J12" s="90">
        <f t="shared" si="1"/>
        <v>1.9252374063328359E-2</v>
      </c>
    </row>
    <row r="13" spans="1:12" x14ac:dyDescent="0.3">
      <c r="A13" s="33">
        <v>44282</v>
      </c>
      <c r="B13" s="80">
        <v>1283493</v>
      </c>
      <c r="C13" s="80">
        <v>668427</v>
      </c>
      <c r="D13" s="88">
        <v>0.52078741372177328</v>
      </c>
      <c r="E13" s="80">
        <v>7473</v>
      </c>
      <c r="F13" s="88">
        <v>5.822392486752947E-3</v>
      </c>
      <c r="G13" s="80">
        <v>607593</v>
      </c>
      <c r="H13" s="88">
        <v>0.47339019379147373</v>
      </c>
      <c r="I13" s="89">
        <f t="shared" si="0"/>
        <v>-2989</v>
      </c>
      <c r="J13" s="90">
        <f t="shared" si="1"/>
        <v>-2.3233904555213236E-3</v>
      </c>
    </row>
    <row r="14" spans="1:12" x14ac:dyDescent="0.3">
      <c r="A14" s="20">
        <v>44289</v>
      </c>
      <c r="B14" s="21">
        <v>1301005</v>
      </c>
      <c r="C14" s="21">
        <v>682075</v>
      </c>
      <c r="D14" s="37">
        <v>0.52426777760269949</v>
      </c>
      <c r="E14" s="21">
        <v>8120</v>
      </c>
      <c r="F14" s="37">
        <v>6.2413288188746391E-3</v>
      </c>
      <c r="G14" s="21">
        <v>610810</v>
      </c>
      <c r="H14" s="37">
        <v>0.46949089357842588</v>
      </c>
      <c r="I14" s="44">
        <f>B14-B13</f>
        <v>17512</v>
      </c>
      <c r="J14" s="29">
        <f t="shared" ref="J14:J20" si="2">(B14/B13)-1</f>
        <v>1.3644016757395683E-2</v>
      </c>
    </row>
    <row r="15" spans="1:12" x14ac:dyDescent="0.3">
      <c r="A15" s="20">
        <v>44296</v>
      </c>
      <c r="B15" s="21">
        <v>1322765</v>
      </c>
      <c r="C15" s="21">
        <v>699552</v>
      </c>
      <c r="D15" s="37">
        <v>0.52885584363057681</v>
      </c>
      <c r="E15" s="21">
        <v>9027</v>
      </c>
      <c r="F15" s="37">
        <v>6.8243414363095486E-3</v>
      </c>
      <c r="G15" s="21">
        <v>614186</v>
      </c>
      <c r="H15" s="37">
        <v>0.46431981493311358</v>
      </c>
      <c r="I15" s="44">
        <f>B15-B14</f>
        <v>21760</v>
      </c>
      <c r="J15" s="29">
        <f t="shared" si="2"/>
        <v>1.672553141609745E-2</v>
      </c>
    </row>
    <row r="16" spans="1:12" x14ac:dyDescent="0.3">
      <c r="A16" s="20">
        <v>44303</v>
      </c>
      <c r="B16" s="93">
        <v>1330006</v>
      </c>
      <c r="C16" s="93">
        <v>706020</v>
      </c>
      <c r="D16" s="101">
        <v>0.53083971049754664</v>
      </c>
      <c r="E16" s="93">
        <v>9716</v>
      </c>
      <c r="F16" s="101">
        <v>7.3052302019690138E-3</v>
      </c>
      <c r="G16" s="93">
        <v>614270</v>
      </c>
      <c r="H16" s="101">
        <v>0.46185505930048437</v>
      </c>
      <c r="I16" s="102">
        <f>B16-B15</f>
        <v>7241</v>
      </c>
      <c r="J16" s="103">
        <f t="shared" si="2"/>
        <v>5.474139397398714E-3</v>
      </c>
    </row>
    <row r="17" spans="1:10" ht="15" customHeight="1" x14ac:dyDescent="0.3">
      <c r="A17" s="33">
        <v>44310</v>
      </c>
      <c r="B17" s="93">
        <v>1340172</v>
      </c>
      <c r="C17" s="93">
        <v>715778</v>
      </c>
      <c r="D17" s="101">
        <v>0.53409413120106974</v>
      </c>
      <c r="E17" s="93">
        <v>10206</v>
      </c>
      <c r="F17" s="101">
        <v>7.6154404061568219E-3</v>
      </c>
      <c r="G17" s="93">
        <v>614188</v>
      </c>
      <c r="H17" s="101">
        <v>0.45829042839277345</v>
      </c>
      <c r="I17" s="102">
        <f>B17-B16</f>
        <v>10166</v>
      </c>
      <c r="J17" s="103">
        <f t="shared" si="2"/>
        <v>7.6435745402652078E-3</v>
      </c>
    </row>
    <row r="18" spans="1:10" x14ac:dyDescent="0.3">
      <c r="A18" s="20">
        <v>44317</v>
      </c>
      <c r="B18" s="93">
        <v>1358032</v>
      </c>
      <c r="C18" s="93">
        <v>732760</v>
      </c>
      <c r="D18" s="101">
        <v>0.53957491428773396</v>
      </c>
      <c r="E18" s="93">
        <v>10798</v>
      </c>
      <c r="F18" s="101">
        <v>7.951211753478564E-3</v>
      </c>
      <c r="G18" s="93">
        <v>614474</v>
      </c>
      <c r="H18" s="101">
        <v>0.45247387395878741</v>
      </c>
      <c r="I18" s="102">
        <f>B18-B17</f>
        <v>17860</v>
      </c>
      <c r="J18" s="103">
        <f t="shared" si="2"/>
        <v>1.3326647624334775E-2</v>
      </c>
    </row>
    <row r="19" spans="1:10" x14ac:dyDescent="0.3">
      <c r="A19" s="20">
        <v>44324</v>
      </c>
      <c r="B19" s="93">
        <v>1370919</v>
      </c>
      <c r="C19" s="93">
        <v>744925</v>
      </c>
      <c r="D19" s="101">
        <v>0.54337637745191369</v>
      </c>
      <c r="E19" s="93">
        <v>11470</v>
      </c>
      <c r="F19" s="101">
        <v>8.3666504002059931E-3</v>
      </c>
      <c r="G19" s="93">
        <v>614524</v>
      </c>
      <c r="H19" s="101">
        <v>0.44825697214788035</v>
      </c>
      <c r="I19" s="38">
        <f t="shared" ref="I19" si="3">B19-B18</f>
        <v>12887</v>
      </c>
      <c r="J19" s="103">
        <f t="shared" si="2"/>
        <v>9.4894671112315532E-3</v>
      </c>
    </row>
    <row r="20" spans="1:10" x14ac:dyDescent="0.3">
      <c r="A20" s="20">
        <v>44331</v>
      </c>
      <c r="B20" s="93">
        <v>1376015</v>
      </c>
      <c r="C20" s="93">
        <v>749599</v>
      </c>
      <c r="D20" s="101">
        <v>0.54476077659037148</v>
      </c>
      <c r="E20" s="93">
        <v>12067</v>
      </c>
      <c r="F20" s="101">
        <v>8.7695264949873373E-3</v>
      </c>
      <c r="G20" s="93">
        <v>614349</v>
      </c>
      <c r="H20" s="101">
        <v>0.44646969691464117</v>
      </c>
      <c r="I20" s="113">
        <f t="shared" ref="I20:I25" si="4">B20-B19</f>
        <v>5096</v>
      </c>
      <c r="J20" s="103">
        <f t="shared" si="2"/>
        <v>3.7172145108499421E-3</v>
      </c>
    </row>
    <row r="21" spans="1:10" x14ac:dyDescent="0.3">
      <c r="A21" s="20">
        <v>44338</v>
      </c>
      <c r="B21" s="93">
        <v>1375364</v>
      </c>
      <c r="C21" s="93">
        <v>749508</v>
      </c>
      <c r="D21" s="101">
        <v>0.54495246349330073</v>
      </c>
      <c r="E21" s="93">
        <v>12620</v>
      </c>
      <c r="F21" s="101">
        <v>9.175752746182101E-3</v>
      </c>
      <c r="G21" s="93">
        <v>613236</v>
      </c>
      <c r="H21" s="101">
        <v>0.44587178376051723</v>
      </c>
      <c r="I21" s="113">
        <f t="shared" si="4"/>
        <v>-651</v>
      </c>
      <c r="J21" s="104">
        <f t="shared" ref="J21:J26" si="5">(B21/B20)-1</f>
        <v>-4.7310530771826897E-4</v>
      </c>
    </row>
    <row r="22" spans="1:10" x14ac:dyDescent="0.3">
      <c r="A22" s="20">
        <v>44345</v>
      </c>
      <c r="B22" s="93">
        <v>1381672</v>
      </c>
      <c r="C22" s="93">
        <v>755671</v>
      </c>
      <c r="D22" s="101">
        <v>0.54692502996369619</v>
      </c>
      <c r="E22" s="93">
        <v>13152</v>
      </c>
      <c r="F22" s="101">
        <v>9.5189017364468564E-3</v>
      </c>
      <c r="G22" s="93">
        <v>612849</v>
      </c>
      <c r="H22" s="101">
        <v>0.443556068299857</v>
      </c>
      <c r="I22" s="113">
        <f t="shared" si="4"/>
        <v>6308</v>
      </c>
      <c r="J22" s="104">
        <f t="shared" si="5"/>
        <v>4.5864222125924226E-3</v>
      </c>
    </row>
    <row r="23" spans="1:10" x14ac:dyDescent="0.3">
      <c r="A23" s="20">
        <v>44352</v>
      </c>
      <c r="B23" s="21">
        <v>1384811</v>
      </c>
      <c r="C23" s="21">
        <v>757809</v>
      </c>
      <c r="D23" s="37">
        <v>0.54722918867628867</v>
      </c>
      <c r="E23" s="21">
        <v>13815</v>
      </c>
      <c r="F23" s="37">
        <v>9.9760906000891103E-3</v>
      </c>
      <c r="G23" s="21">
        <v>613187</v>
      </c>
      <c r="H23" s="37">
        <v>0.44279472072362219</v>
      </c>
      <c r="I23" s="26">
        <f t="shared" si="4"/>
        <v>3139</v>
      </c>
      <c r="J23" s="27">
        <f t="shared" si="5"/>
        <v>2.2718850783687294E-3</v>
      </c>
    </row>
    <row r="24" spans="1:10" x14ac:dyDescent="0.3">
      <c r="A24" s="20">
        <v>44359</v>
      </c>
      <c r="B24" s="21">
        <v>1387665</v>
      </c>
      <c r="C24" s="21">
        <v>759838</v>
      </c>
      <c r="D24" s="37">
        <v>0.55000000000000004</v>
      </c>
      <c r="E24" s="21">
        <v>14495</v>
      </c>
      <c r="F24" s="37">
        <v>0.01</v>
      </c>
      <c r="G24" s="21">
        <v>613332</v>
      </c>
      <c r="H24" s="37">
        <v>0.44</v>
      </c>
      <c r="I24" s="26">
        <f t="shared" si="4"/>
        <v>2854</v>
      </c>
      <c r="J24" s="27">
        <f t="shared" si="5"/>
        <v>2.0609310584620566E-3</v>
      </c>
    </row>
    <row r="25" spans="1:10" x14ac:dyDescent="0.3">
      <c r="A25" s="20">
        <v>44366</v>
      </c>
      <c r="B25" s="93">
        <v>1390844</v>
      </c>
      <c r="C25" s="93">
        <v>762172</v>
      </c>
      <c r="D25" s="101">
        <v>0.54799244199924646</v>
      </c>
      <c r="E25" s="93">
        <v>15264</v>
      </c>
      <c r="F25" s="101">
        <v>1.0974631231108593E-2</v>
      </c>
      <c r="G25" s="93">
        <v>613408</v>
      </c>
      <c r="H25" s="101">
        <v>0.4410329267696449</v>
      </c>
      <c r="I25" s="113">
        <f t="shared" si="4"/>
        <v>3179</v>
      </c>
      <c r="J25" s="104">
        <f t="shared" si="5"/>
        <v>2.2908987399696823E-3</v>
      </c>
    </row>
    <row r="26" spans="1:10" x14ac:dyDescent="0.3">
      <c r="A26" s="20">
        <v>44373</v>
      </c>
      <c r="B26" s="93">
        <v>1393792</v>
      </c>
      <c r="C26" s="93">
        <v>764230</v>
      </c>
      <c r="D26" s="101">
        <v>0.54830993433740471</v>
      </c>
      <c r="E26" s="93">
        <v>15853</v>
      </c>
      <c r="F26" s="101">
        <v>1.1374007025438516E-2</v>
      </c>
      <c r="G26" s="93">
        <v>613709</v>
      </c>
      <c r="H26" s="101">
        <v>0.44031605863715678</v>
      </c>
      <c r="I26" s="113">
        <f t="shared" ref="I26:I31" si="6">B26-B25</f>
        <v>2948</v>
      </c>
      <c r="J26" s="104">
        <f t="shared" si="5"/>
        <v>2.1195763148131874E-3</v>
      </c>
    </row>
    <row r="27" spans="1:10" x14ac:dyDescent="0.3">
      <c r="A27" s="20">
        <v>44380</v>
      </c>
      <c r="B27" s="119">
        <v>1397987</v>
      </c>
      <c r="C27" s="119">
        <v>767474</v>
      </c>
      <c r="D27" s="126">
        <v>0.54898507639913674</v>
      </c>
      <c r="E27" s="119">
        <v>16424</v>
      </c>
      <c r="F27" s="126">
        <v>1.1748320978664323E-2</v>
      </c>
      <c r="G27" s="119">
        <v>614089</v>
      </c>
      <c r="H27" s="126">
        <v>0.43926660262219891</v>
      </c>
      <c r="I27" s="127">
        <f t="shared" si="6"/>
        <v>4195</v>
      </c>
      <c r="J27" s="128">
        <f t="shared" ref="J27:J32" si="7">(B27/B26)-1</f>
        <v>3.009774772706475E-3</v>
      </c>
    </row>
    <row r="28" spans="1:10" x14ac:dyDescent="0.3">
      <c r="A28" s="20">
        <v>44387</v>
      </c>
      <c r="B28" s="132">
        <v>1401074</v>
      </c>
      <c r="C28" s="132">
        <v>769465</v>
      </c>
      <c r="D28" s="141">
        <v>0.54919654493624182</v>
      </c>
      <c r="E28" s="132">
        <v>17038</v>
      </c>
      <c r="F28" s="141">
        <v>1.2160671028082742E-2</v>
      </c>
      <c r="G28" s="132">
        <v>614571</v>
      </c>
      <c r="H28" s="141">
        <v>0.43864278403567547</v>
      </c>
      <c r="I28" s="142">
        <f t="shared" si="6"/>
        <v>3087</v>
      </c>
      <c r="J28" s="143">
        <f t="shared" si="7"/>
        <v>2.2081750402542788E-3</v>
      </c>
    </row>
    <row r="29" spans="1:10" x14ac:dyDescent="0.3">
      <c r="A29" s="20">
        <v>44394</v>
      </c>
      <c r="B29" s="132">
        <v>1406916</v>
      </c>
      <c r="C29" s="132">
        <v>773386</v>
      </c>
      <c r="D29" s="141">
        <v>0.54970303841878265</v>
      </c>
      <c r="E29" s="132">
        <v>17841</v>
      </c>
      <c r="F29" s="141">
        <v>1.2680927646000187E-2</v>
      </c>
      <c r="G29" s="132">
        <v>615689</v>
      </c>
      <c r="H29" s="141">
        <v>0.4376160339352172</v>
      </c>
      <c r="I29" s="142">
        <f t="shared" si="6"/>
        <v>5842</v>
      </c>
      <c r="J29" s="143">
        <f t="shared" si="7"/>
        <v>4.1696584191841524E-3</v>
      </c>
    </row>
    <row r="30" spans="1:10" x14ac:dyDescent="0.3">
      <c r="A30" s="20">
        <v>44401</v>
      </c>
      <c r="B30" s="132">
        <v>1415412</v>
      </c>
      <c r="C30" s="132">
        <v>780278</v>
      </c>
      <c r="D30" s="141">
        <v>0.5512727036368209</v>
      </c>
      <c r="E30" s="132">
        <v>18627</v>
      </c>
      <c r="F30" s="141">
        <v>1.3160125814957058E-2</v>
      </c>
      <c r="G30" s="132">
        <v>616507</v>
      </c>
      <c r="H30" s="141">
        <v>0.43556717054822203</v>
      </c>
      <c r="I30" s="142">
        <f t="shared" si="6"/>
        <v>8496</v>
      </c>
      <c r="J30" s="143">
        <f t="shared" si="7"/>
        <v>6.0387400527111001E-3</v>
      </c>
    </row>
    <row r="31" spans="1:10" x14ac:dyDescent="0.3">
      <c r="A31" s="20">
        <v>44408</v>
      </c>
      <c r="B31" s="21">
        <v>1421542</v>
      </c>
      <c r="C31" s="21">
        <v>784552</v>
      </c>
      <c r="D31" s="37">
        <v>0.551902089421206</v>
      </c>
      <c r="E31" s="21">
        <v>19563</v>
      </c>
      <c r="F31" s="37">
        <v>1.3761816393747071E-2</v>
      </c>
      <c r="G31" s="21">
        <v>617427</v>
      </c>
      <c r="H31" s="37">
        <v>0.43433609418504693</v>
      </c>
      <c r="I31" s="26">
        <f t="shared" si="6"/>
        <v>6130</v>
      </c>
      <c r="J31" s="27">
        <f t="shared" si="7"/>
        <v>4.330894467476698E-3</v>
      </c>
    </row>
    <row r="32" spans="1:10" x14ac:dyDescent="0.3">
      <c r="A32" s="20">
        <v>44415</v>
      </c>
      <c r="B32" s="21">
        <v>1428180</v>
      </c>
      <c r="C32" s="21">
        <v>789005</v>
      </c>
      <c r="D32" s="37">
        <v>0.55245487263510207</v>
      </c>
      <c r="E32" s="21">
        <v>20582</v>
      </c>
      <c r="F32" s="37">
        <v>1.4411348709546416E-2</v>
      </c>
      <c r="G32" s="21">
        <v>618593</v>
      </c>
      <c r="H32" s="37">
        <v>0.43313377865535158</v>
      </c>
      <c r="I32" s="26">
        <f t="shared" ref="I32:I37" si="8">B32-B31</f>
        <v>6638</v>
      </c>
      <c r="J32" s="27">
        <f t="shared" si="7"/>
        <v>4.6695771211824333E-3</v>
      </c>
    </row>
    <row r="33" spans="1:10" x14ac:dyDescent="0.3">
      <c r="A33" s="20">
        <v>44422</v>
      </c>
      <c r="B33" s="21">
        <v>1434961</v>
      </c>
      <c r="C33" s="21">
        <v>793533</v>
      </c>
      <c r="D33" s="37">
        <v>0.55299969824963879</v>
      </c>
      <c r="E33" s="21">
        <v>21608</v>
      </c>
      <c r="F33" s="37">
        <v>1.5058248969832629E-2</v>
      </c>
      <c r="G33" s="21">
        <v>619820</v>
      </c>
      <c r="H33" s="37">
        <v>0.43194205278052855</v>
      </c>
      <c r="I33" s="26">
        <f t="shared" si="8"/>
        <v>6781</v>
      </c>
      <c r="J33" s="27">
        <f t="shared" ref="J33:J38" si="9">(B33/B32)-1</f>
        <v>4.7480009522609112E-3</v>
      </c>
    </row>
    <row r="34" spans="1:10" x14ac:dyDescent="0.3">
      <c r="A34" s="20">
        <v>44429</v>
      </c>
      <c r="B34" s="151">
        <v>1445311</v>
      </c>
      <c r="C34" s="151">
        <v>800396</v>
      </c>
      <c r="D34" s="161">
        <v>0.55378807744492364</v>
      </c>
      <c r="E34" s="151">
        <v>22757</v>
      </c>
      <c r="F34" s="161">
        <v>1.5745400124955806E-2</v>
      </c>
      <c r="G34" s="151">
        <v>622158</v>
      </c>
      <c r="H34" s="161">
        <v>0.43046652243012057</v>
      </c>
      <c r="I34" s="162">
        <f t="shared" si="8"/>
        <v>10350</v>
      </c>
      <c r="J34" s="163">
        <f t="shared" si="9"/>
        <v>7.2127395796819371E-3</v>
      </c>
    </row>
    <row r="35" spans="1:10" x14ac:dyDescent="0.3">
      <c r="A35" s="20">
        <v>44436</v>
      </c>
      <c r="B35" s="21">
        <v>1454248</v>
      </c>
      <c r="C35" s="21">
        <v>806161</v>
      </c>
      <c r="D35" s="37">
        <v>0.55434905188110972</v>
      </c>
      <c r="E35" s="21">
        <v>23913</v>
      </c>
      <c r="F35" s="37">
        <v>1.6443550206017132E-2</v>
      </c>
      <c r="G35" s="21">
        <v>624174</v>
      </c>
      <c r="H35" s="37">
        <v>0.42920739791287316</v>
      </c>
      <c r="I35" s="26">
        <f t="shared" si="8"/>
        <v>8937</v>
      </c>
      <c r="J35" s="27">
        <f t="shared" si="9"/>
        <v>6.1834442552501923E-3</v>
      </c>
    </row>
    <row r="36" spans="1:10" x14ac:dyDescent="0.3">
      <c r="A36" s="20">
        <v>44443</v>
      </c>
      <c r="B36" s="174">
        <v>1462324</v>
      </c>
      <c r="C36" s="174">
        <v>810445</v>
      </c>
      <c r="D36" s="186">
        <v>0.55421712288111258</v>
      </c>
      <c r="E36" s="174">
        <v>24903</v>
      </c>
      <c r="F36" s="186">
        <v>1.7029741698830082E-2</v>
      </c>
      <c r="G36" s="174">
        <v>626976</v>
      </c>
      <c r="H36" s="186">
        <v>0.42875313542005739</v>
      </c>
      <c r="I36" s="187">
        <f t="shared" si="8"/>
        <v>8076</v>
      </c>
      <c r="J36" s="188">
        <f t="shared" si="9"/>
        <v>5.5533856673690707E-3</v>
      </c>
    </row>
    <row r="37" spans="1:10" x14ac:dyDescent="0.3">
      <c r="A37" s="20">
        <v>44450</v>
      </c>
      <c r="B37" s="174">
        <v>1471497</v>
      </c>
      <c r="C37" s="174">
        <v>817428</v>
      </c>
      <c r="D37" s="186">
        <v>0.55550775842560329</v>
      </c>
      <c r="E37" s="174">
        <v>26021</v>
      </c>
      <c r="F37" s="186">
        <v>1.7683352395553645E-2</v>
      </c>
      <c r="G37" s="174">
        <v>628048</v>
      </c>
      <c r="H37" s="186">
        <v>0.42680888917884302</v>
      </c>
      <c r="I37" s="187">
        <f t="shared" si="8"/>
        <v>9173</v>
      </c>
      <c r="J37" s="188">
        <f t="shared" si="9"/>
        <v>6.2728916437122528E-3</v>
      </c>
    </row>
    <row r="38" spans="1:10" x14ac:dyDescent="0.3">
      <c r="A38" s="20">
        <v>44457</v>
      </c>
      <c r="B38" s="21">
        <v>1481110</v>
      </c>
      <c r="C38" s="21">
        <v>824981</v>
      </c>
      <c r="D38" s="37">
        <v>0.55700184321218549</v>
      </c>
      <c r="E38" s="21">
        <v>27328</v>
      </c>
      <c r="F38" s="37">
        <v>1.8451026594918676E-2</v>
      </c>
      <c r="G38" s="21">
        <v>628801</v>
      </c>
      <c r="H38" s="37">
        <v>0.42454713019289586</v>
      </c>
      <c r="I38" s="26">
        <f t="shared" ref="I38:I43" si="10">B38-B37</f>
        <v>9613</v>
      </c>
      <c r="J38" s="27">
        <f t="shared" si="9"/>
        <v>6.5328029890647787E-3</v>
      </c>
    </row>
    <row r="39" spans="1:10" x14ac:dyDescent="0.3">
      <c r="A39" s="20">
        <v>44464</v>
      </c>
      <c r="B39" s="21">
        <v>1490813</v>
      </c>
      <c r="C39" s="21">
        <v>832808</v>
      </c>
      <c r="D39" s="37">
        <v>0.55862673588169676</v>
      </c>
      <c r="E39" s="21">
        <v>28536</v>
      </c>
      <c r="F39" s="37">
        <v>1.9141233675853377E-2</v>
      </c>
      <c r="G39" s="21">
        <v>629469</v>
      </c>
      <c r="H39" s="37">
        <v>0.42223203044244983</v>
      </c>
      <c r="I39" s="26">
        <f t="shared" si="10"/>
        <v>9703</v>
      </c>
      <c r="J39" s="27">
        <f t="shared" ref="J39:J44" si="11">(B39/B38)-1</f>
        <v>6.5511677053020634E-3</v>
      </c>
    </row>
    <row r="40" spans="1:10" x14ac:dyDescent="0.3">
      <c r="A40" s="20">
        <v>44471</v>
      </c>
      <c r="B40" s="197">
        <v>1493920</v>
      </c>
      <c r="C40" s="197">
        <v>836031</v>
      </c>
      <c r="D40" s="210">
        <v>0.55962233586805188</v>
      </c>
      <c r="E40" s="197">
        <v>29777</v>
      </c>
      <c r="F40" s="210">
        <v>1.9932124879511619E-2</v>
      </c>
      <c r="G40" s="197">
        <v>628112</v>
      </c>
      <c r="H40" s="210">
        <v>0.42044553925243655</v>
      </c>
      <c r="I40" s="211">
        <f t="shared" si="10"/>
        <v>3107</v>
      </c>
      <c r="J40" s="212">
        <f t="shared" si="11"/>
        <v>2.0840977372749148E-3</v>
      </c>
    </row>
    <row r="41" spans="1:10" x14ac:dyDescent="0.3">
      <c r="A41" s="20">
        <v>44478</v>
      </c>
      <c r="B41" s="197">
        <v>1501219</v>
      </c>
      <c r="C41" s="197">
        <v>838911</v>
      </c>
      <c r="D41" s="210">
        <v>0.55881986572245623</v>
      </c>
      <c r="E41" s="197">
        <v>31313</v>
      </c>
      <c r="F41" s="210">
        <v>2.0858382421219023E-2</v>
      </c>
      <c r="G41" s="197">
        <v>630995</v>
      </c>
      <c r="H41" s="210">
        <v>0.42032175185632475</v>
      </c>
      <c r="I41" s="211">
        <f t="shared" si="10"/>
        <v>7299</v>
      </c>
      <c r="J41" s="212">
        <f t="shared" si="11"/>
        <v>4.8858037913677155E-3</v>
      </c>
    </row>
    <row r="42" spans="1:10" x14ac:dyDescent="0.3">
      <c r="A42" s="20">
        <v>44485</v>
      </c>
      <c r="B42" s="197">
        <v>1512052</v>
      </c>
      <c r="C42" s="197">
        <v>847097</v>
      </c>
      <c r="D42" s="210">
        <v>0.56023007145256909</v>
      </c>
      <c r="E42" s="197">
        <v>32613</v>
      </c>
      <c r="F42" s="210">
        <v>2.1568702663665007E-2</v>
      </c>
      <c r="G42" s="197">
        <v>632342</v>
      </c>
      <c r="H42" s="210">
        <v>0.4182012258837659</v>
      </c>
      <c r="I42" s="211">
        <f t="shared" si="10"/>
        <v>10833</v>
      </c>
      <c r="J42" s="212">
        <f t="shared" si="11"/>
        <v>7.2161356870650284E-3</v>
      </c>
    </row>
    <row r="43" spans="1:10" x14ac:dyDescent="0.3">
      <c r="A43" s="20">
        <v>44492</v>
      </c>
      <c r="B43" s="197">
        <v>1516007</v>
      </c>
      <c r="C43" s="197">
        <v>847916</v>
      </c>
      <c r="D43" s="210">
        <v>0.55930876308618627</v>
      </c>
      <c r="E43" s="197">
        <v>33897</v>
      </c>
      <c r="F43" s="210">
        <v>2.2359395438147713E-2</v>
      </c>
      <c r="G43" s="197">
        <v>634194</v>
      </c>
      <c r="H43" s="210">
        <v>0.41833184147566599</v>
      </c>
      <c r="I43" s="211">
        <f t="shared" si="10"/>
        <v>3955</v>
      </c>
      <c r="J43" s="212">
        <f t="shared" si="11"/>
        <v>2.6156507844967702E-3</v>
      </c>
    </row>
    <row r="44" spans="1:10" x14ac:dyDescent="0.3">
      <c r="A44" s="20">
        <v>44499</v>
      </c>
      <c r="B44" s="21">
        <v>1524062</v>
      </c>
      <c r="C44" s="21">
        <v>851804</v>
      </c>
      <c r="D44" s="37">
        <v>0.55890377163133786</v>
      </c>
      <c r="E44" s="21">
        <v>35326</v>
      </c>
      <c r="F44" s="37">
        <v>2.3178847054778611E-2</v>
      </c>
      <c r="G44" s="21">
        <v>636932</v>
      </c>
      <c r="H44" s="37">
        <v>0.41791738131388356</v>
      </c>
      <c r="I44" s="26">
        <f>B44-B43</f>
        <v>8055</v>
      </c>
      <c r="J44" s="27">
        <f t="shared" si="11"/>
        <v>5.3133000045513246E-3</v>
      </c>
    </row>
    <row r="45" spans="1:10" x14ac:dyDescent="0.3">
      <c r="A45" s="20">
        <v>44506</v>
      </c>
      <c r="B45" s="21">
        <v>1540997</v>
      </c>
      <c r="C45" s="21">
        <v>857468</v>
      </c>
      <c r="D45" s="37">
        <v>0.556437163732311</v>
      </c>
      <c r="E45" s="21">
        <v>36981</v>
      </c>
      <c r="F45" s="37">
        <v>2.3998099931408043E-2</v>
      </c>
      <c r="G45" s="21">
        <v>646548</v>
      </c>
      <c r="H45" s="37">
        <v>0.419564736336281</v>
      </c>
      <c r="I45" s="26">
        <f>B45-B44</f>
        <v>16935</v>
      </c>
      <c r="J45" s="27">
        <f>(B45/B44)-1</f>
        <v>1.1111752671479236E-2</v>
      </c>
    </row>
    <row r="46" spans="1:10" x14ac:dyDescent="0.3">
      <c r="A46" s="20">
        <v>44513</v>
      </c>
      <c r="B46" s="215">
        <v>1546429</v>
      </c>
      <c r="C46" s="215">
        <v>860816</v>
      </c>
      <c r="D46" s="228">
        <v>0.55664760554800774</v>
      </c>
      <c r="E46" s="215">
        <v>38424</v>
      </c>
      <c r="F46" s="228">
        <v>2.4846921520483643E-2</v>
      </c>
      <c r="G46" s="215">
        <v>647189</v>
      </c>
      <c r="H46" s="228">
        <v>0.41850547293150864</v>
      </c>
      <c r="I46" s="229">
        <f>B46-B45</f>
        <v>5432</v>
      </c>
      <c r="J46" s="230">
        <f>(B46/B45)-1</f>
        <v>3.5249906391769947E-3</v>
      </c>
    </row>
    <row r="47" spans="1:10" x14ac:dyDescent="0.3">
      <c r="A47" s="20">
        <v>44520</v>
      </c>
      <c r="B47" s="215">
        <v>1550810</v>
      </c>
      <c r="C47" s="215">
        <v>862234</v>
      </c>
      <c r="D47" s="228">
        <v>0.55598945067416383</v>
      </c>
      <c r="E47" s="215">
        <v>40214</v>
      </c>
      <c r="F47" s="228">
        <v>2.5930965108556175E-2</v>
      </c>
      <c r="G47" s="215">
        <v>648362</v>
      </c>
      <c r="H47" s="228">
        <v>0.41807958421727998</v>
      </c>
      <c r="I47" s="229">
        <f t="shared" ref="I47:I48" si="12">B47-B46</f>
        <v>4381</v>
      </c>
      <c r="J47" s="230">
        <f t="shared" ref="J47:J48" si="13">(B47/B46)-1</f>
        <v>2.8329784296594607E-3</v>
      </c>
    </row>
    <row r="48" spans="1:10" x14ac:dyDescent="0.3">
      <c r="A48" s="20">
        <v>44527</v>
      </c>
      <c r="B48" s="215">
        <v>1560819</v>
      </c>
      <c r="C48" s="215">
        <v>865121</v>
      </c>
      <c r="D48" s="228">
        <v>0.55427374987106126</v>
      </c>
      <c r="E48" s="215">
        <v>41285</v>
      </c>
      <c r="F48" s="228">
        <v>2.6450856889876403E-2</v>
      </c>
      <c r="G48" s="215">
        <v>654413</v>
      </c>
      <c r="H48" s="228">
        <v>0.41927539323906232</v>
      </c>
      <c r="I48" s="229">
        <f t="shared" si="12"/>
        <v>10009</v>
      </c>
      <c r="J48" s="230">
        <f t="shared" si="13"/>
        <v>6.4540465950051473E-3</v>
      </c>
    </row>
    <row r="49" spans="1:10" x14ac:dyDescent="0.3">
      <c r="A49" s="20">
        <v>44534</v>
      </c>
      <c r="B49" s="215">
        <v>1625593</v>
      </c>
      <c r="C49" s="215">
        <v>864632</v>
      </c>
      <c r="D49" s="228">
        <v>0.53188713288012435</v>
      </c>
      <c r="E49" s="215">
        <v>43109</v>
      </c>
      <c r="F49" s="228">
        <v>2.6518938012159255E-2</v>
      </c>
      <c r="G49" s="215">
        <v>717852</v>
      </c>
      <c r="H49" s="228">
        <v>0.44159392910771639</v>
      </c>
      <c r="I49" s="229">
        <f t="shared" ref="I49:I54" si="14">B49-B48</f>
        <v>64774</v>
      </c>
      <c r="J49" s="230">
        <f t="shared" ref="J49:J54" si="15">(B49/B48)-1</f>
        <v>4.1500007367926806E-2</v>
      </c>
    </row>
    <row r="50" spans="1:10" x14ac:dyDescent="0.3">
      <c r="A50" s="20">
        <v>44541</v>
      </c>
      <c r="B50" s="215">
        <v>1629228</v>
      </c>
      <c r="C50" s="215">
        <v>865997</v>
      </c>
      <c r="D50" s="228">
        <v>0.53153825001779986</v>
      </c>
      <c r="E50" s="215">
        <v>44927</v>
      </c>
      <c r="F50" s="228">
        <v>2.7575637050185731E-2</v>
      </c>
      <c r="G50" s="215">
        <v>718304</v>
      </c>
      <c r="H50" s="228">
        <v>0.44088611293201441</v>
      </c>
      <c r="I50" s="229">
        <f t="shared" si="14"/>
        <v>3635</v>
      </c>
      <c r="J50" s="230">
        <f t="shared" si="15"/>
        <v>2.23610706985089E-3</v>
      </c>
    </row>
    <row r="51" spans="1:10" x14ac:dyDescent="0.3">
      <c r="A51" s="20">
        <v>44548</v>
      </c>
      <c r="B51" s="215">
        <v>1633240</v>
      </c>
      <c r="C51" s="215">
        <v>867511</v>
      </c>
      <c r="D51" s="228">
        <v>0.53115953564693497</v>
      </c>
      <c r="E51" s="215">
        <v>46798</v>
      </c>
      <c r="F51" s="228">
        <v>2.8653474076069652E-2</v>
      </c>
      <c r="G51" s="215">
        <v>718931</v>
      </c>
      <c r="H51" s="228">
        <v>0.44018699027699543</v>
      </c>
      <c r="I51" s="229">
        <f t="shared" si="14"/>
        <v>4012</v>
      </c>
      <c r="J51" s="230">
        <f t="shared" si="15"/>
        <v>2.4625159891678017E-3</v>
      </c>
    </row>
    <row r="52" spans="1:10" x14ac:dyDescent="0.3">
      <c r="A52" s="20">
        <v>44555</v>
      </c>
      <c r="B52" s="215">
        <v>1635730</v>
      </c>
      <c r="C52" s="215">
        <v>868335</v>
      </c>
      <c r="D52" s="228">
        <v>0.53085472541311829</v>
      </c>
      <c r="E52" s="215">
        <v>48180</v>
      </c>
      <c r="F52" s="228">
        <v>2.9454738862770752E-2</v>
      </c>
      <c r="G52" s="215">
        <v>719215</v>
      </c>
      <c r="H52" s="228">
        <v>0.43969053572411093</v>
      </c>
      <c r="I52" s="229">
        <f t="shared" si="14"/>
        <v>2490</v>
      </c>
      <c r="J52" s="230">
        <f t="shared" si="15"/>
        <v>1.5245769145992849E-3</v>
      </c>
    </row>
    <row r="53" spans="1:10" x14ac:dyDescent="0.3">
      <c r="A53" s="20">
        <v>44562</v>
      </c>
      <c r="B53" s="215">
        <v>1638527</v>
      </c>
      <c r="C53" s="215">
        <v>869344</v>
      </c>
      <c r="D53" s="228">
        <v>0.5305643422415377</v>
      </c>
      <c r="E53" s="215">
        <v>49768</v>
      </c>
      <c r="F53" s="228">
        <v>3.0373622161856351E-2</v>
      </c>
      <c r="G53" s="215">
        <v>719415</v>
      </c>
      <c r="H53" s="228">
        <v>0.43906203559660595</v>
      </c>
      <c r="I53" s="229">
        <f t="shared" si="14"/>
        <v>2797</v>
      </c>
      <c r="J53" s="230">
        <f t="shared" si="15"/>
        <v>1.7099399045075181E-3</v>
      </c>
    </row>
    <row r="54" spans="1:10" x14ac:dyDescent="0.3">
      <c r="A54" s="20">
        <v>44569</v>
      </c>
      <c r="B54" s="215">
        <v>1642068</v>
      </c>
      <c r="C54" s="215">
        <v>870733</v>
      </c>
      <c r="D54" s="228">
        <v>0.5302661034743994</v>
      </c>
      <c r="E54" s="215">
        <v>51767</v>
      </c>
      <c r="F54" s="228">
        <v>3.152549102716818E-2</v>
      </c>
      <c r="G54" s="215">
        <v>719568</v>
      </c>
      <c r="H54" s="228">
        <v>0.43820840549843249</v>
      </c>
      <c r="I54" s="229">
        <f t="shared" si="14"/>
        <v>3541</v>
      </c>
      <c r="J54" s="230">
        <f t="shared" si="15"/>
        <v>2.1610873668849173E-3</v>
      </c>
    </row>
    <row r="55" spans="1:10" x14ac:dyDescent="0.3">
      <c r="A55" s="233">
        <v>44576</v>
      </c>
      <c r="B55" s="234">
        <v>1650635</v>
      </c>
      <c r="C55" s="234">
        <v>877295</v>
      </c>
      <c r="D55" s="243">
        <v>0.53148939650498139</v>
      </c>
      <c r="E55" s="234">
        <v>53724</v>
      </c>
      <c r="F55" s="243">
        <v>3.254747415388623E-2</v>
      </c>
      <c r="G55" s="234">
        <v>719616</v>
      </c>
      <c r="H55" s="243">
        <v>0.43596312934113235</v>
      </c>
      <c r="I55" s="229">
        <f t="shared" ref="I55:I60" si="16">B55-B54</f>
        <v>8567</v>
      </c>
      <c r="J55" s="230">
        <f t="shared" ref="J55:J60" si="17">(B55/B54)-1</f>
        <v>5.2172017236802315E-3</v>
      </c>
    </row>
    <row r="56" spans="1:10" x14ac:dyDescent="0.3">
      <c r="A56" s="20">
        <v>44583</v>
      </c>
      <c r="B56" s="215">
        <v>1657428</v>
      </c>
      <c r="C56" s="215">
        <v>881010</v>
      </c>
      <c r="D56" s="228">
        <v>0.53155250182813374</v>
      </c>
      <c r="E56" s="215">
        <v>56331</v>
      </c>
      <c r="F56" s="228">
        <v>3.3986996720219521E-2</v>
      </c>
      <c r="G56" s="215">
        <v>720087</v>
      </c>
      <c r="H56" s="228">
        <v>0.43446050145164677</v>
      </c>
      <c r="I56" s="229">
        <f t="shared" si="16"/>
        <v>6793</v>
      </c>
      <c r="J56" s="230">
        <f t="shared" si="17"/>
        <v>4.1153858969427137E-3</v>
      </c>
    </row>
    <row r="57" spans="1:10" x14ac:dyDescent="0.3">
      <c r="A57" s="20">
        <v>44590</v>
      </c>
      <c r="B57" s="215">
        <v>1665042</v>
      </c>
      <c r="C57" s="215">
        <v>885404</v>
      </c>
      <c r="D57" s="228">
        <v>0.53176076038922737</v>
      </c>
      <c r="E57" s="215">
        <v>59422</v>
      </c>
      <c r="F57" s="228">
        <v>3.5687988651337321E-2</v>
      </c>
      <c r="G57" s="215">
        <v>720216</v>
      </c>
      <c r="H57" s="228">
        <v>0.43255125095943525</v>
      </c>
      <c r="I57" s="229">
        <f t="shared" si="16"/>
        <v>7614</v>
      </c>
      <c r="J57" s="230">
        <f t="shared" si="17"/>
        <v>4.5938647108652031E-3</v>
      </c>
    </row>
    <row r="58" spans="1:10" x14ac:dyDescent="0.3">
      <c r="A58" s="20">
        <v>44597</v>
      </c>
      <c r="B58" s="21">
        <v>1672561</v>
      </c>
      <c r="C58" s="21">
        <v>888758</v>
      </c>
      <c r="D58" s="37">
        <v>0.53137553727487363</v>
      </c>
      <c r="E58" s="21">
        <v>62435</v>
      </c>
      <c r="F58" s="37">
        <v>3.7328982321123118E-2</v>
      </c>
      <c r="G58" s="21">
        <v>721368</v>
      </c>
      <c r="H58" s="37">
        <v>0.43129548040400323</v>
      </c>
      <c r="I58" s="26">
        <f t="shared" si="16"/>
        <v>7519</v>
      </c>
      <c r="J58" s="27">
        <f t="shared" si="17"/>
        <v>4.5158020037932012E-3</v>
      </c>
    </row>
    <row r="59" spans="1:10" x14ac:dyDescent="0.3">
      <c r="A59" s="20">
        <v>44604</v>
      </c>
      <c r="B59" s="21">
        <v>1679894</v>
      </c>
      <c r="C59" s="21">
        <v>892088</v>
      </c>
      <c r="D59" s="37">
        <v>0.53103826789071218</v>
      </c>
      <c r="E59" s="21">
        <v>65327</v>
      </c>
      <c r="F59" s="37">
        <v>3.88875726682755E-2</v>
      </c>
      <c r="G59" s="21">
        <v>722479</v>
      </c>
      <c r="H59" s="37">
        <v>0.43007415944101235</v>
      </c>
      <c r="I59" s="26">
        <f t="shared" si="16"/>
        <v>7333</v>
      </c>
      <c r="J59" s="27">
        <f t="shared" si="17"/>
        <v>4.3842945040568626E-3</v>
      </c>
    </row>
    <row r="60" spans="1:10" x14ac:dyDescent="0.3">
      <c r="A60" s="20">
        <v>44611</v>
      </c>
      <c r="B60" s="250">
        <v>1684438</v>
      </c>
      <c r="C60" s="250">
        <v>894154</v>
      </c>
      <c r="D60" s="261">
        <v>0.53083224197031886</v>
      </c>
      <c r="E60" s="250">
        <v>67526</v>
      </c>
      <c r="F60" s="261">
        <v>4.008814809449799E-2</v>
      </c>
      <c r="G60" s="250">
        <v>722758</v>
      </c>
      <c r="H60" s="261">
        <v>0.42907960993518313</v>
      </c>
      <c r="I60" s="262">
        <f t="shared" si="16"/>
        <v>4544</v>
      </c>
      <c r="J60" s="263">
        <f t="shared" si="17"/>
        <v>2.7049325731265395E-3</v>
      </c>
    </row>
    <row r="61" spans="1:10" x14ac:dyDescent="0.3">
      <c r="A61" s="20">
        <v>44618</v>
      </c>
      <c r="B61" s="250">
        <v>1687804</v>
      </c>
      <c r="C61" s="250">
        <v>894852</v>
      </c>
      <c r="D61" s="261">
        <v>0.53018715443262365</v>
      </c>
      <c r="E61" s="250">
        <v>69869</v>
      </c>
      <c r="F61" s="261">
        <v>4.1396394368066435E-2</v>
      </c>
      <c r="G61" s="250">
        <v>723083</v>
      </c>
      <c r="H61" s="261">
        <v>0.42841645119930988</v>
      </c>
      <c r="I61" s="262">
        <f>B61-B60</f>
        <v>3366</v>
      </c>
      <c r="J61" s="263">
        <f>(B61/B60)-1</f>
        <v>1.9982926056050232E-3</v>
      </c>
    </row>
    <row r="62" spans="1:10" x14ac:dyDescent="0.3">
      <c r="A62" s="20">
        <v>44625</v>
      </c>
      <c r="B62" s="250">
        <v>1690841</v>
      </c>
      <c r="C62" s="250">
        <v>895500</v>
      </c>
      <c r="D62" s="261">
        <v>0.5296181012880572</v>
      </c>
      <c r="E62" s="250">
        <v>72233</v>
      </c>
      <c r="F62" s="261">
        <v>4.2720161150575364E-2</v>
      </c>
      <c r="G62" s="250">
        <v>723108</v>
      </c>
      <c r="H62" s="261">
        <v>0.42766173756136738</v>
      </c>
      <c r="I62" s="262">
        <f>B62-B61</f>
        <v>3037</v>
      </c>
      <c r="J62" s="263">
        <f>(B62/B61)-1</f>
        <v>1.7993795488102649E-3</v>
      </c>
    </row>
    <row r="63" spans="1:10" x14ac:dyDescent="0.3">
      <c r="A63" s="20">
        <v>44632</v>
      </c>
      <c r="B63" s="21">
        <v>1694398</v>
      </c>
      <c r="C63" s="21">
        <v>896480</v>
      </c>
      <c r="D63" s="37">
        <v>0.52908466605838766</v>
      </c>
      <c r="E63" s="21">
        <v>74467</v>
      </c>
      <c r="F63" s="37">
        <v>4.3948942338222781E-2</v>
      </c>
      <c r="G63" s="21">
        <v>723451</v>
      </c>
      <c r="H63" s="37">
        <v>0.42696639160338951</v>
      </c>
      <c r="I63" s="26">
        <f>B63-B62</f>
        <v>3557</v>
      </c>
      <c r="J63" s="27">
        <f>(B63/B62)-1</f>
        <v>2.1036868635193606E-3</v>
      </c>
    </row>
    <row r="64" spans="1:10" x14ac:dyDescent="0.3">
      <c r="A64" s="20">
        <v>44639</v>
      </c>
      <c r="B64" s="268">
        <v>1696871</v>
      </c>
      <c r="C64" s="268">
        <v>896878</v>
      </c>
      <c r="D64" s="281">
        <v>0.52854813359412711</v>
      </c>
      <c r="E64" s="268">
        <v>76607</v>
      </c>
      <c r="F64" s="281">
        <v>4.5146036440012235E-2</v>
      </c>
      <c r="G64" s="268">
        <v>723386</v>
      </c>
      <c r="H64" s="281">
        <v>0.42630582996586069</v>
      </c>
      <c r="I64" s="282">
        <f>B64-B63</f>
        <v>2473</v>
      </c>
      <c r="J64" s="283">
        <f>(B64/B63)-1</f>
        <v>1.459515414914403E-3</v>
      </c>
    </row>
    <row r="65" spans="1:10" x14ac:dyDescent="0.3">
      <c r="A65" s="20">
        <v>44646</v>
      </c>
      <c r="B65" s="268">
        <v>1700125</v>
      </c>
      <c r="C65" s="268">
        <v>897709</v>
      </c>
      <c r="D65" s="281">
        <v>0.52802529225792216</v>
      </c>
      <c r="E65" s="268">
        <v>78812</v>
      </c>
      <c r="F65" s="281">
        <v>4.6356591427100947E-2</v>
      </c>
      <c r="G65" s="268">
        <v>723604</v>
      </c>
      <c r="H65" s="281">
        <v>0.42561811631497681</v>
      </c>
      <c r="I65" s="282">
        <f t="shared" ref="I65:I66" si="18">B65-B64</f>
        <v>3254</v>
      </c>
      <c r="J65" s="283">
        <f t="shared" ref="J65:J66" si="19">(B65/B64)-1</f>
        <v>1.9176472460193938E-3</v>
      </c>
    </row>
    <row r="66" spans="1:10" x14ac:dyDescent="0.3">
      <c r="A66" s="20">
        <v>44653</v>
      </c>
      <c r="B66" s="268">
        <v>1703218</v>
      </c>
      <c r="C66" s="268">
        <v>898290</v>
      </c>
      <c r="D66" s="281">
        <v>0.52740753092088033</v>
      </c>
      <c r="E66" s="268">
        <v>81175</v>
      </c>
      <c r="F66" s="281">
        <v>4.7659782834610719E-2</v>
      </c>
      <c r="G66" s="268">
        <v>723753</v>
      </c>
      <c r="H66" s="281">
        <v>0.42493268624450892</v>
      </c>
      <c r="I66" s="282">
        <f t="shared" si="18"/>
        <v>3093</v>
      </c>
      <c r="J66" s="283">
        <f t="shared" si="19"/>
        <v>1.8192779942651782E-3</v>
      </c>
    </row>
    <row r="67" spans="1:10" x14ac:dyDescent="0.3">
      <c r="A67" s="20">
        <v>44660</v>
      </c>
      <c r="B67" s="268">
        <v>1706937</v>
      </c>
      <c r="C67" s="268">
        <v>899135</v>
      </c>
      <c r="D67" s="281">
        <v>0.52675347713477416</v>
      </c>
      <c r="E67" s="268">
        <v>83503</v>
      </c>
      <c r="F67" s="281">
        <v>4.8919790244162493E-2</v>
      </c>
      <c r="G67" s="268">
        <v>724299</v>
      </c>
      <c r="H67" s="281">
        <v>0.42432673262106335</v>
      </c>
      <c r="I67" s="282">
        <f t="shared" ref="I67:I72" si="20">B67-B66</f>
        <v>3719</v>
      </c>
      <c r="J67" s="283">
        <f t="shared" ref="J67:J73" si="21">(B67/B66)-1</f>
        <v>2.1835137956502937E-3</v>
      </c>
    </row>
    <row r="68" spans="1:10" x14ac:dyDescent="0.3">
      <c r="A68" s="20">
        <v>44667</v>
      </c>
      <c r="B68" s="268">
        <v>1710136</v>
      </c>
      <c r="C68" s="268">
        <v>899761</v>
      </c>
      <c r="D68" s="281">
        <v>0.52613417880215374</v>
      </c>
      <c r="E68" s="268">
        <v>85772</v>
      </c>
      <c r="F68" s="281">
        <v>5.0155075385817267E-2</v>
      </c>
      <c r="G68" s="268">
        <v>724603</v>
      </c>
      <c r="H68" s="281">
        <v>0.423710745812029</v>
      </c>
      <c r="I68" s="282">
        <f t="shared" si="20"/>
        <v>3199</v>
      </c>
      <c r="J68" s="283">
        <f t="shared" si="21"/>
        <v>1.8741172052629818E-3</v>
      </c>
    </row>
    <row r="69" spans="1:10" x14ac:dyDescent="0.3">
      <c r="A69" s="20">
        <v>44674</v>
      </c>
      <c r="B69" s="268">
        <v>1713050</v>
      </c>
      <c r="C69" s="268">
        <v>900479</v>
      </c>
      <c r="D69" s="281">
        <v>0.52565832871194651</v>
      </c>
      <c r="E69" s="268">
        <v>87791</v>
      </c>
      <c r="F69" s="281">
        <v>5.124835819152973E-2</v>
      </c>
      <c r="G69" s="268">
        <v>724780</v>
      </c>
      <c r="H69" s="281">
        <v>0.42309331309652376</v>
      </c>
      <c r="I69" s="282">
        <f t="shared" si="20"/>
        <v>2914</v>
      </c>
      <c r="J69" s="283">
        <f t="shared" si="21"/>
        <v>1.7039580477808958E-3</v>
      </c>
    </row>
    <row r="70" spans="1:10" x14ac:dyDescent="0.3">
      <c r="A70" s="20">
        <v>44681</v>
      </c>
      <c r="B70" s="21">
        <v>1715859</v>
      </c>
      <c r="C70" s="21">
        <v>901066</v>
      </c>
      <c r="D70" s="37">
        <v>0.52513988620277074</v>
      </c>
      <c r="E70" s="21">
        <v>89875</v>
      </c>
      <c r="F70" s="37">
        <v>5.2379012494616399E-2</v>
      </c>
      <c r="G70" s="21">
        <v>724918</v>
      </c>
      <c r="H70" s="37">
        <v>0.42248110130261285</v>
      </c>
      <c r="I70" s="26">
        <f t="shared" si="20"/>
        <v>2809</v>
      </c>
      <c r="J70" s="27">
        <f t="shared" si="21"/>
        <v>1.6397653308426463E-3</v>
      </c>
    </row>
    <row r="71" spans="1:10" x14ac:dyDescent="0.3">
      <c r="A71" s="20">
        <v>44688</v>
      </c>
      <c r="B71" s="286">
        <v>1718693</v>
      </c>
      <c r="C71" s="286">
        <v>901911</v>
      </c>
      <c r="D71" s="299">
        <v>0.52476562131805971</v>
      </c>
      <c r="E71" s="286">
        <v>91660</v>
      </c>
      <c r="F71" s="299">
        <v>5.333122320274767E-2</v>
      </c>
      <c r="G71" s="286">
        <v>725122</v>
      </c>
      <c r="H71" s="299">
        <v>0.4219031554791926</v>
      </c>
      <c r="I71" s="300">
        <f t="shared" si="20"/>
        <v>2834</v>
      </c>
      <c r="J71" s="301">
        <f t="shared" si="21"/>
        <v>1.6516508640862515E-3</v>
      </c>
    </row>
    <row r="72" spans="1:10" x14ac:dyDescent="0.3">
      <c r="A72" s="20">
        <v>44695</v>
      </c>
      <c r="B72" s="286">
        <v>1722610</v>
      </c>
      <c r="C72" s="286">
        <v>903668</v>
      </c>
      <c r="D72" s="299">
        <v>0.52459233372614811</v>
      </c>
      <c r="E72" s="286">
        <v>93640</v>
      </c>
      <c r="F72" s="299">
        <v>5.4359373276597719E-2</v>
      </c>
      <c r="G72" s="286">
        <v>725302</v>
      </c>
      <c r="H72" s="299">
        <v>0.42104829299725416</v>
      </c>
      <c r="I72" s="300">
        <f t="shared" si="20"/>
        <v>3917</v>
      </c>
      <c r="J72" s="301">
        <f t="shared" si="21"/>
        <v>2.2790574000126629E-3</v>
      </c>
    </row>
    <row r="73" spans="1:10" x14ac:dyDescent="0.3">
      <c r="A73" s="20">
        <v>44702</v>
      </c>
      <c r="B73" s="311">
        <v>1725371</v>
      </c>
      <c r="C73" s="311">
        <v>904270</v>
      </c>
      <c r="D73" s="324">
        <v>0.52410177289406168</v>
      </c>
      <c r="E73" s="311">
        <v>95473</v>
      </c>
      <c r="F73" s="324">
        <v>5.5334765682279345E-2</v>
      </c>
      <c r="G73" s="311">
        <v>725628</v>
      </c>
      <c r="H73" s="324">
        <v>0.42056346142365902</v>
      </c>
      <c r="I73" s="325">
        <f t="shared" ref="I73:I78" si="22">B73-B72</f>
        <v>2761</v>
      </c>
      <c r="J73" s="301">
        <f t="shared" si="21"/>
        <v>1.6028004017158981E-3</v>
      </c>
    </row>
    <row r="74" spans="1:10" x14ac:dyDescent="0.3">
      <c r="A74" s="20">
        <v>44709</v>
      </c>
      <c r="B74" s="21">
        <v>1729118</v>
      </c>
      <c r="C74" s="21">
        <v>906382</v>
      </c>
      <c r="D74" s="37">
        <v>0.5241874759270333</v>
      </c>
      <c r="E74" s="21">
        <v>96972</v>
      </c>
      <c r="F74" s="37">
        <v>5.6081771168884943E-2</v>
      </c>
      <c r="G74" s="21">
        <v>725764</v>
      </c>
      <c r="H74" s="37">
        <v>0.41973075290408174</v>
      </c>
      <c r="I74" s="26">
        <f t="shared" si="22"/>
        <v>3747</v>
      </c>
      <c r="J74" s="27">
        <f t="shared" ref="J74:J79" si="23">(B74/B73)-1</f>
        <v>2.1717068387030469E-3</v>
      </c>
    </row>
    <row r="75" spans="1:10" x14ac:dyDescent="0.3">
      <c r="A75" s="20">
        <v>44716</v>
      </c>
      <c r="B75" s="311">
        <v>1736588</v>
      </c>
      <c r="C75" s="311">
        <v>910886</v>
      </c>
      <c r="D75" s="324">
        <v>0.52452625493208527</v>
      </c>
      <c r="E75" s="311">
        <v>98573</v>
      </c>
      <c r="F75" s="324">
        <v>5.6762456034476799E-2</v>
      </c>
      <c r="G75" s="311">
        <v>727129</v>
      </c>
      <c r="H75" s="324">
        <v>0.41871128903343796</v>
      </c>
      <c r="I75" s="325">
        <f t="shared" si="22"/>
        <v>7470</v>
      </c>
      <c r="J75" s="331">
        <f t="shared" si="23"/>
        <v>4.3201215880004362E-3</v>
      </c>
    </row>
    <row r="76" spans="1:10" x14ac:dyDescent="0.3">
      <c r="A76" s="20">
        <v>44723</v>
      </c>
      <c r="B76" s="311">
        <v>1742602</v>
      </c>
      <c r="C76" s="311">
        <v>915082</v>
      </c>
      <c r="D76" s="324">
        <v>0.52512392387934825</v>
      </c>
      <c r="E76" s="311">
        <v>100080</v>
      </c>
      <c r="F76" s="324">
        <v>5.7431358393941929E-2</v>
      </c>
      <c r="G76" s="311">
        <v>727440</v>
      </c>
      <c r="H76" s="324">
        <v>0.41744471772670982</v>
      </c>
      <c r="I76" s="325">
        <f t="shared" si="22"/>
        <v>6014</v>
      </c>
      <c r="J76" s="331">
        <f t="shared" si="23"/>
        <v>3.4631127244919568E-3</v>
      </c>
    </row>
    <row r="77" spans="1:10" x14ac:dyDescent="0.3">
      <c r="A77" s="20">
        <v>44730</v>
      </c>
      <c r="B77" s="311">
        <v>1750438</v>
      </c>
      <c r="C77" s="311">
        <v>920751</v>
      </c>
      <c r="D77" s="324">
        <v>0.52601177533851529</v>
      </c>
      <c r="E77" s="311">
        <v>101449</v>
      </c>
      <c r="F77" s="324">
        <v>5.7956351496025564E-2</v>
      </c>
      <c r="G77" s="311">
        <v>728238</v>
      </c>
      <c r="H77" s="324">
        <v>0.41603187316545914</v>
      </c>
      <c r="I77" s="325">
        <f t="shared" si="22"/>
        <v>7836</v>
      </c>
      <c r="J77" s="331">
        <f t="shared" si="23"/>
        <v>4.4967238646576035E-3</v>
      </c>
    </row>
    <row r="78" spans="1:10" x14ac:dyDescent="0.3">
      <c r="A78" s="20">
        <v>44737</v>
      </c>
      <c r="B78" s="311">
        <v>1757208</v>
      </c>
      <c r="C78" s="311">
        <v>925422</v>
      </c>
      <c r="D78" s="324">
        <v>0.52664340248849306</v>
      </c>
      <c r="E78" s="311">
        <v>102754</v>
      </c>
      <c r="F78" s="324">
        <v>5.8475718298573648E-2</v>
      </c>
      <c r="G78" s="311">
        <v>729032</v>
      </c>
      <c r="H78" s="324">
        <v>0.41488087921293326</v>
      </c>
      <c r="I78" s="325">
        <f t="shared" si="22"/>
        <v>6770</v>
      </c>
      <c r="J78" s="331">
        <f t="shared" si="23"/>
        <v>3.8676034226861056E-3</v>
      </c>
    </row>
    <row r="79" spans="1:10" x14ac:dyDescent="0.3">
      <c r="A79" s="20">
        <v>44744</v>
      </c>
      <c r="B79" s="311">
        <v>1760721</v>
      </c>
      <c r="C79" s="311">
        <v>927540</v>
      </c>
      <c r="D79" s="324">
        <v>0.52679555704736869</v>
      </c>
      <c r="E79" s="311">
        <v>103826</v>
      </c>
      <c r="F79" s="324">
        <v>5.8967888722858422E-2</v>
      </c>
      <c r="G79" s="311">
        <v>729355</v>
      </c>
      <c r="H79" s="324">
        <v>0.4142365542297729</v>
      </c>
      <c r="I79" s="325">
        <f t="shared" ref="I79:I84" si="24">B79-B78</f>
        <v>3513</v>
      </c>
      <c r="J79" s="331">
        <f t="shared" si="23"/>
        <v>1.9991941762158572E-3</v>
      </c>
    </row>
    <row r="80" spans="1:10" x14ac:dyDescent="0.3">
      <c r="A80" s="20">
        <v>44751</v>
      </c>
      <c r="B80" s="311">
        <v>1766494</v>
      </c>
      <c r="C80" s="311">
        <v>930933</v>
      </c>
      <c r="D80" s="324">
        <v>0.52699471382297369</v>
      </c>
      <c r="E80" s="311">
        <v>105298</v>
      </c>
      <c r="F80" s="324">
        <v>5.9608467393605639E-2</v>
      </c>
      <c r="G80" s="311">
        <v>730263</v>
      </c>
      <c r="H80" s="324">
        <v>0.41339681878342072</v>
      </c>
      <c r="I80" s="325">
        <f t="shared" si="24"/>
        <v>5773</v>
      </c>
      <c r="J80" s="331">
        <f t="shared" ref="J80:J85" si="25">(B80/B79)-1</f>
        <v>3.2787704582384336E-3</v>
      </c>
    </row>
    <row r="81" spans="1:10" x14ac:dyDescent="0.3">
      <c r="A81" s="20">
        <v>44758</v>
      </c>
      <c r="B81" s="21">
        <v>1769443</v>
      </c>
      <c r="C81" s="21">
        <v>931968</v>
      </c>
      <c r="D81" s="37">
        <v>0.52670134047833128</v>
      </c>
      <c r="E81" s="21">
        <v>106643</v>
      </c>
      <c r="F81" s="37">
        <v>6.0269248571443106E-2</v>
      </c>
      <c r="G81" s="21">
        <v>730832</v>
      </c>
      <c r="H81" s="37">
        <v>0.41302941095022561</v>
      </c>
      <c r="I81" s="26">
        <f t="shared" si="24"/>
        <v>2949</v>
      </c>
      <c r="J81" s="27">
        <f t="shared" si="25"/>
        <v>1.6694084440704859E-3</v>
      </c>
    </row>
    <row r="82" spans="1:10" x14ac:dyDescent="0.3">
      <c r="A82" s="20">
        <v>44765</v>
      </c>
      <c r="B82" s="337">
        <v>1771974</v>
      </c>
      <c r="C82" s="337">
        <v>933029</v>
      </c>
      <c r="D82" s="348">
        <v>0.52654779359065085</v>
      </c>
      <c r="E82" s="337">
        <v>107911</v>
      </c>
      <c r="F82" s="348">
        <v>6.0898749078711088E-2</v>
      </c>
      <c r="G82" s="337">
        <v>731034</v>
      </c>
      <c r="H82" s="348">
        <v>0.41255345733063803</v>
      </c>
      <c r="I82" s="349">
        <f t="shared" si="24"/>
        <v>2531</v>
      </c>
      <c r="J82" s="350">
        <f t="shared" si="25"/>
        <v>1.4303936323465383E-3</v>
      </c>
    </row>
    <row r="83" spans="1:10" x14ac:dyDescent="0.3">
      <c r="A83" s="20">
        <v>44772</v>
      </c>
      <c r="B83" s="21">
        <v>1774964</v>
      </c>
      <c r="C83" s="21">
        <v>934193</v>
      </c>
      <c r="D83" s="37">
        <v>0.52631659008295384</v>
      </c>
      <c r="E83" s="21">
        <v>109419</v>
      </c>
      <c r="F83" s="37">
        <v>6.1645757322402031E-2</v>
      </c>
      <c r="G83" s="21">
        <v>731352</v>
      </c>
      <c r="H83" s="37">
        <v>0.4120376525946442</v>
      </c>
      <c r="I83" s="26">
        <f t="shared" si="24"/>
        <v>2990</v>
      </c>
      <c r="J83" s="27">
        <f t="shared" si="25"/>
        <v>1.687383674929821E-3</v>
      </c>
    </row>
    <row r="84" spans="1:10" x14ac:dyDescent="0.3">
      <c r="A84" s="20">
        <v>44779</v>
      </c>
      <c r="B84" s="353">
        <v>1779238</v>
      </c>
      <c r="C84" s="353">
        <v>937034</v>
      </c>
      <c r="D84" s="366">
        <v>0.52664904863767525</v>
      </c>
      <c r="E84" s="353">
        <v>110711</v>
      </c>
      <c r="F84" s="366">
        <v>6.2223828402945533E-2</v>
      </c>
      <c r="G84" s="353">
        <v>731493</v>
      </c>
      <c r="H84" s="366">
        <v>0.41112712295937925</v>
      </c>
      <c r="I84" s="367">
        <f t="shared" si="24"/>
        <v>4274</v>
      </c>
      <c r="J84" s="368">
        <f t="shared" si="25"/>
        <v>2.4079361609588013E-3</v>
      </c>
    </row>
    <row r="85" spans="1:10" x14ac:dyDescent="0.3">
      <c r="A85" s="20">
        <v>44786</v>
      </c>
      <c r="B85" s="371">
        <v>1783785</v>
      </c>
      <c r="C85" s="371">
        <v>939933</v>
      </c>
      <c r="D85" s="384">
        <v>0.52693177709197014</v>
      </c>
      <c r="E85" s="371">
        <v>111916</v>
      </c>
      <c r="F85" s="384">
        <v>6.2740745101007134E-2</v>
      </c>
      <c r="G85" s="371">
        <v>731936</v>
      </c>
      <c r="H85" s="384">
        <v>0.41032747780702272</v>
      </c>
      <c r="I85" s="385">
        <f t="shared" ref="I85:I90" si="26">B85-B84</f>
        <v>4547</v>
      </c>
      <c r="J85" s="386">
        <f t="shared" si="25"/>
        <v>2.5555884035750598E-3</v>
      </c>
    </row>
    <row r="86" spans="1:10" x14ac:dyDescent="0.3">
      <c r="A86" s="20">
        <v>44793</v>
      </c>
      <c r="B86" s="21">
        <v>1786889</v>
      </c>
      <c r="C86" s="21">
        <v>941544</v>
      </c>
      <c r="D86" s="37">
        <v>0.52691801225481827</v>
      </c>
      <c r="E86" s="21">
        <v>113148</v>
      </c>
      <c r="F86" s="37">
        <v>6.332122476550027E-2</v>
      </c>
      <c r="G86" s="21">
        <v>732197</v>
      </c>
      <c r="H86" s="37">
        <v>0.40976076297968145</v>
      </c>
      <c r="I86" s="26">
        <f t="shared" si="26"/>
        <v>3104</v>
      </c>
      <c r="J86" s="27">
        <f t="shared" ref="J86:J91" si="27">(B86/B85)-1</f>
        <v>1.7401200256756955E-3</v>
      </c>
    </row>
    <row r="87" spans="1:10" x14ac:dyDescent="0.3">
      <c r="A87" s="20">
        <v>44800</v>
      </c>
      <c r="B87" s="371">
        <v>1789208</v>
      </c>
      <c r="C87" s="371">
        <v>942527</v>
      </c>
      <c r="D87" s="384">
        <v>0.52678447670701223</v>
      </c>
      <c r="E87" s="371">
        <v>114426</v>
      </c>
      <c r="F87" s="384">
        <v>6.3953436380789708E-2</v>
      </c>
      <c r="G87" s="371">
        <v>732255</v>
      </c>
      <c r="H87" s="384">
        <v>0.40926208691219801</v>
      </c>
      <c r="I87" s="385">
        <f t="shared" si="26"/>
        <v>2319</v>
      </c>
      <c r="J87" s="386">
        <f t="shared" si="27"/>
        <v>1.2977862642840066E-3</v>
      </c>
    </row>
    <row r="88" spans="1:10" x14ac:dyDescent="0.3">
      <c r="A88" s="33">
        <v>44807</v>
      </c>
      <c r="B88" s="23">
        <v>1790478</v>
      </c>
      <c r="C88" s="23">
        <v>942901</v>
      </c>
      <c r="D88" s="40">
        <v>0.52661970713965767</v>
      </c>
      <c r="E88" s="23">
        <v>115569</v>
      </c>
      <c r="F88" s="40">
        <v>6.4546450724331711E-2</v>
      </c>
      <c r="G88" s="23">
        <v>732008</v>
      </c>
      <c r="H88" s="40">
        <v>0.40883384213601059</v>
      </c>
      <c r="I88" s="26">
        <f t="shared" si="26"/>
        <v>1270</v>
      </c>
      <c r="J88" s="27">
        <f t="shared" si="27"/>
        <v>7.0981126844960052E-4</v>
      </c>
    </row>
    <row r="89" spans="1:10" x14ac:dyDescent="0.3">
      <c r="A89" s="20">
        <v>44814</v>
      </c>
      <c r="B89" s="390">
        <v>1793817</v>
      </c>
      <c r="C89" s="390">
        <v>944508</v>
      </c>
      <c r="D89" s="400">
        <v>0.52653531547532439</v>
      </c>
      <c r="E89" s="390">
        <v>116833</v>
      </c>
      <c r="F89" s="400">
        <v>6.5130947025253974E-2</v>
      </c>
      <c r="G89" s="390">
        <v>732476</v>
      </c>
      <c r="H89" s="400">
        <v>0.40833373749942165</v>
      </c>
      <c r="I89" s="401">
        <f t="shared" si="26"/>
        <v>3339</v>
      </c>
      <c r="J89" s="402">
        <f t="shared" si="27"/>
        <v>1.8648651365724689E-3</v>
      </c>
    </row>
    <row r="90" spans="1:10" x14ac:dyDescent="0.3">
      <c r="A90" s="20">
        <v>44821</v>
      </c>
      <c r="B90" s="390">
        <v>1795967</v>
      </c>
      <c r="C90" s="390">
        <v>945250</v>
      </c>
      <c r="D90" s="400">
        <v>0.52631813390780569</v>
      </c>
      <c r="E90" s="390">
        <v>118216</v>
      </c>
      <c r="F90" s="400">
        <v>6.5823035723930334E-2</v>
      </c>
      <c r="G90" s="390">
        <v>732501</v>
      </c>
      <c r="H90" s="400">
        <v>0.40785883036826398</v>
      </c>
      <c r="I90" s="401">
        <f t="shared" si="26"/>
        <v>2150</v>
      </c>
      <c r="J90" s="402">
        <f t="shared" si="27"/>
        <v>1.1985615032079622E-3</v>
      </c>
    </row>
    <row r="91" spans="1:10" x14ac:dyDescent="0.3">
      <c r="A91" s="20">
        <v>44828</v>
      </c>
      <c r="B91" s="390">
        <v>1797969</v>
      </c>
      <c r="C91" s="390">
        <v>946007</v>
      </c>
      <c r="D91" s="400">
        <v>0.52615312054879704</v>
      </c>
      <c r="E91" s="390">
        <v>119373</v>
      </c>
      <c r="F91" s="400">
        <v>6.6393247047084797E-2</v>
      </c>
      <c r="G91" s="390">
        <v>732589</v>
      </c>
      <c r="H91" s="400">
        <v>0.40745363240411819</v>
      </c>
      <c r="I91" s="401">
        <f t="shared" ref="I91:I96" si="28">B91-B90</f>
        <v>2002</v>
      </c>
      <c r="J91" s="402">
        <f t="shared" si="27"/>
        <v>1.114719813894105E-3</v>
      </c>
    </row>
    <row r="92" spans="1:10" x14ac:dyDescent="0.3">
      <c r="A92" s="20">
        <v>44835</v>
      </c>
      <c r="B92" s="390">
        <v>1800307</v>
      </c>
      <c r="C92" s="390">
        <v>946947</v>
      </c>
      <c r="D92" s="400">
        <v>0.52599195581642466</v>
      </c>
      <c r="E92" s="390">
        <v>120663</v>
      </c>
      <c r="F92" s="400">
        <v>6.7023568757995158E-2</v>
      </c>
      <c r="G92" s="390">
        <v>732697</v>
      </c>
      <c r="H92" s="400">
        <v>0.40698447542558019</v>
      </c>
      <c r="I92" s="401">
        <f t="shared" si="28"/>
        <v>2338</v>
      </c>
      <c r="J92" s="402">
        <f t="shared" ref="J92:J97" si="29">(B92/B91)-1</f>
        <v>1.3003561240487738E-3</v>
      </c>
    </row>
    <row r="93" spans="1:10" x14ac:dyDescent="0.3">
      <c r="A93" s="33">
        <v>44842</v>
      </c>
      <c r="B93" s="21">
        <v>1802401</v>
      </c>
      <c r="C93" s="21">
        <v>947573</v>
      </c>
      <c r="D93" s="37">
        <v>0.52572818146461309</v>
      </c>
      <c r="E93" s="21">
        <v>122055</v>
      </c>
      <c r="F93" s="37">
        <v>6.7718005038834309E-2</v>
      </c>
      <c r="G93" s="21">
        <v>732773</v>
      </c>
      <c r="H93" s="37">
        <v>0.40655381349655267</v>
      </c>
      <c r="I93" s="26">
        <f t="shared" si="28"/>
        <v>2094</v>
      </c>
      <c r="J93" s="27">
        <f t="shared" si="29"/>
        <v>1.1631349542049474E-3</v>
      </c>
    </row>
    <row r="94" spans="1:10" x14ac:dyDescent="0.3">
      <c r="A94" s="20">
        <v>44849</v>
      </c>
      <c r="B94" s="410">
        <v>1804157</v>
      </c>
      <c r="C94" s="410">
        <v>948320</v>
      </c>
      <c r="D94" s="37">
        <v>0.52563052993725046</v>
      </c>
      <c r="E94" s="410">
        <v>123044</v>
      </c>
      <c r="F94" s="421">
        <v>6.8200273036104944E-2</v>
      </c>
      <c r="G94" s="410">
        <v>732793</v>
      </c>
      <c r="H94" s="421">
        <v>0.40616919702664456</v>
      </c>
      <c r="I94" s="422">
        <f t="shared" si="28"/>
        <v>1756</v>
      </c>
      <c r="J94" s="423">
        <f t="shared" si="29"/>
        <v>9.7425600629374998E-4</v>
      </c>
    </row>
    <row r="95" spans="1:10" x14ac:dyDescent="0.3">
      <c r="A95" s="20">
        <v>44856</v>
      </c>
      <c r="B95" s="426">
        <v>1806309</v>
      </c>
      <c r="C95" s="426">
        <v>949094</v>
      </c>
      <c r="D95" s="427">
        <v>0.52543280247178081</v>
      </c>
      <c r="E95" s="426">
        <v>124246</v>
      </c>
      <c r="F95" s="427">
        <v>6.8784466002217784E-2</v>
      </c>
      <c r="G95" s="426">
        <v>732969</v>
      </c>
      <c r="H95" s="427">
        <v>0.40578273152600136</v>
      </c>
      <c r="I95" s="428">
        <f t="shared" si="28"/>
        <v>2152</v>
      </c>
      <c r="J95" s="429">
        <f t="shared" si="29"/>
        <v>1.1928008482631203E-3</v>
      </c>
    </row>
    <row r="96" spans="1:10" x14ac:dyDescent="0.3">
      <c r="A96" s="33">
        <v>44863</v>
      </c>
      <c r="B96" s="426">
        <v>1808883</v>
      </c>
      <c r="C96" s="426">
        <v>949779</v>
      </c>
      <c r="D96" s="427">
        <v>0.52506381009717051</v>
      </c>
      <c r="E96" s="426">
        <v>125900</v>
      </c>
      <c r="F96" s="427">
        <v>6.9600963688641007E-2</v>
      </c>
      <c r="G96" s="426">
        <v>733204</v>
      </c>
      <c r="H96" s="427">
        <v>0.40533522621418855</v>
      </c>
      <c r="I96" s="428">
        <f t="shared" si="28"/>
        <v>2574</v>
      </c>
      <c r="J96" s="429">
        <f t="shared" si="29"/>
        <v>1.4250053562263609E-3</v>
      </c>
    </row>
    <row r="97" spans="1:10" x14ac:dyDescent="0.3">
      <c r="A97" s="20">
        <v>44870</v>
      </c>
      <c r="B97" s="426">
        <v>1811530</v>
      </c>
      <c r="C97" s="426">
        <v>950298</v>
      </c>
      <c r="D97" s="427">
        <v>0.52458308722461122</v>
      </c>
      <c r="E97" s="426">
        <v>127626</v>
      </c>
      <c r="F97" s="427">
        <v>7.0452048820610208E-2</v>
      </c>
      <c r="G97" s="426">
        <v>733606</v>
      </c>
      <c r="H97" s="427">
        <v>0.40496486395477854</v>
      </c>
      <c r="I97" s="428">
        <f>B97-B96</f>
        <v>2647</v>
      </c>
      <c r="J97" s="429">
        <f t="shared" si="29"/>
        <v>1.4633340022545127E-3</v>
      </c>
    </row>
    <row r="98" spans="1:10" x14ac:dyDescent="0.3">
      <c r="A98" s="33">
        <v>44877</v>
      </c>
      <c r="B98" s="21">
        <v>1814108</v>
      </c>
      <c r="C98" s="21">
        <v>950903</v>
      </c>
      <c r="D98" s="37">
        <v>0.52417110778410103</v>
      </c>
      <c r="E98" s="21">
        <v>129174</v>
      </c>
      <c r="F98" s="37">
        <v>7.1205242466269927E-2</v>
      </c>
      <c r="G98" s="21">
        <v>734031</v>
      </c>
      <c r="H98" s="37">
        <v>0.404623649749629</v>
      </c>
      <c r="I98" s="26">
        <f>B98-B97</f>
        <v>2578</v>
      </c>
      <c r="J98" s="27">
        <f>(B98/B97)-1</f>
        <v>1.4231064348919631E-3</v>
      </c>
    </row>
    <row r="99" spans="1:10" x14ac:dyDescent="0.3">
      <c r="A99" s="33">
        <v>44884</v>
      </c>
      <c r="B99" s="446">
        <v>1816667</v>
      </c>
      <c r="C99" s="446">
        <v>951165</v>
      </c>
      <c r="D99" s="449">
        <v>0.52357696815101507</v>
      </c>
      <c r="E99" s="446">
        <v>130849</v>
      </c>
      <c r="F99" s="449">
        <v>7.2026959261108386E-2</v>
      </c>
      <c r="G99" s="446">
        <v>734653</v>
      </c>
      <c r="H99" s="449">
        <v>0.40439607258787658</v>
      </c>
      <c r="I99" s="450">
        <f t="shared" ref="I99:I100" si="30">B99-B98</f>
        <v>2559</v>
      </c>
      <c r="J99" s="447">
        <f t="shared" ref="J99:J100" si="31">(B99/B98)-1</f>
        <v>1.4106106141420494E-3</v>
      </c>
    </row>
    <row r="100" spans="1:10" x14ac:dyDescent="0.3">
      <c r="A100" s="20">
        <v>44891</v>
      </c>
      <c r="B100" s="446">
        <v>1819183</v>
      </c>
      <c r="C100" s="446">
        <v>951766</v>
      </c>
      <c r="D100" s="449">
        <v>0.5231832091658728</v>
      </c>
      <c r="E100" s="446">
        <v>131924</v>
      </c>
      <c r="F100" s="449">
        <v>7.2518267815827209E-2</v>
      </c>
      <c r="G100" s="446">
        <v>735493</v>
      </c>
      <c r="H100" s="449">
        <v>0.40429852301829999</v>
      </c>
      <c r="I100" s="450">
        <f t="shared" si="30"/>
        <v>2516</v>
      </c>
      <c r="J100" s="447">
        <f t="shared" si="31"/>
        <v>1.3849538743204715E-3</v>
      </c>
    </row>
    <row r="101" spans="1:10" x14ac:dyDescent="0.3">
      <c r="A101" s="20">
        <v>44898</v>
      </c>
      <c r="B101" s="21">
        <v>1822399</v>
      </c>
      <c r="C101" s="21">
        <v>952199</v>
      </c>
      <c r="D101" s="37">
        <v>0.52249754307371765</v>
      </c>
      <c r="E101" s="21">
        <v>133965</v>
      </c>
      <c r="F101" s="37">
        <v>7.3510246658388206E-2</v>
      </c>
      <c r="G101" s="21">
        <v>736235</v>
      </c>
      <c r="H101" s="37">
        <v>0.40399221026789411</v>
      </c>
      <c r="I101" s="26">
        <f t="shared" ref="I101:I106" si="32">B101-B100</f>
        <v>3216</v>
      </c>
      <c r="J101" s="27">
        <f t="shared" ref="J101:J106" si="33">(B101/B100)-1</f>
        <v>1.7678265463123566E-3</v>
      </c>
    </row>
    <row r="102" spans="1:10" x14ac:dyDescent="0.3">
      <c r="A102" s="33">
        <v>44905</v>
      </c>
      <c r="B102" s="461">
        <v>1825128</v>
      </c>
      <c r="C102" s="461">
        <v>952664</v>
      </c>
      <c r="D102" s="472">
        <v>0.52197106175566865</v>
      </c>
      <c r="E102" s="461">
        <v>136048</v>
      </c>
      <c r="F102" s="472">
        <v>7.4541621190404181E-2</v>
      </c>
      <c r="G102" s="461">
        <v>736416</v>
      </c>
      <c r="H102" s="472">
        <v>0.40348731705392715</v>
      </c>
      <c r="I102" s="473">
        <f t="shared" si="32"/>
        <v>2729</v>
      </c>
      <c r="J102" s="474">
        <f t="shared" si="33"/>
        <v>1.4974766777198223E-3</v>
      </c>
    </row>
    <row r="103" spans="1:10" x14ac:dyDescent="0.3">
      <c r="A103" s="33">
        <v>44912</v>
      </c>
      <c r="B103" s="21">
        <v>1828246</v>
      </c>
      <c r="C103" s="21">
        <v>953461</v>
      </c>
      <c r="D103" s="37">
        <v>0.52151679806765605</v>
      </c>
      <c r="E103" s="21">
        <v>138023</v>
      </c>
      <c r="F103" s="37">
        <v>7.5494763833751033E-2</v>
      </c>
      <c r="G103" s="21">
        <v>736762</v>
      </c>
      <c r="H103" s="37">
        <v>0.40298843809859286</v>
      </c>
      <c r="I103" s="26">
        <f t="shared" si="32"/>
        <v>3118</v>
      </c>
      <c r="J103" s="27">
        <f t="shared" si="33"/>
        <v>1.7083733305280902E-3</v>
      </c>
    </row>
    <row r="104" spans="1:10" x14ac:dyDescent="0.3">
      <c r="A104" s="20">
        <v>44919</v>
      </c>
      <c r="B104" s="477">
        <v>1829797</v>
      </c>
      <c r="C104" s="477">
        <v>953674</v>
      </c>
      <c r="D104" s="489">
        <v>0.52119114852631199</v>
      </c>
      <c r="E104" s="477">
        <v>139192</v>
      </c>
      <c r="F104" s="489">
        <v>7.6069640512034936E-2</v>
      </c>
      <c r="G104" s="477">
        <v>736931</v>
      </c>
      <c r="H104" s="489">
        <v>0.4027392109616531</v>
      </c>
      <c r="I104" s="490">
        <f t="shared" si="32"/>
        <v>1551</v>
      </c>
      <c r="J104" s="491">
        <f t="shared" si="33"/>
        <v>8.4835410551975521E-4</v>
      </c>
    </row>
    <row r="105" spans="1:10" x14ac:dyDescent="0.3">
      <c r="A105" s="33">
        <v>44926</v>
      </c>
      <c r="B105" s="21">
        <v>1831713</v>
      </c>
      <c r="C105" s="21">
        <v>954205</v>
      </c>
      <c r="D105" s="37">
        <v>0.52093586713639095</v>
      </c>
      <c r="E105" s="21">
        <v>140203</v>
      </c>
      <c r="F105" s="37">
        <v>7.6542012859001377E-2</v>
      </c>
      <c r="G105" s="21">
        <v>737305</v>
      </c>
      <c r="H105" s="37">
        <v>0.40252212000460769</v>
      </c>
      <c r="I105" s="26">
        <f t="shared" si="32"/>
        <v>1916</v>
      </c>
      <c r="J105" s="27">
        <f t="shared" si="33"/>
        <v>1.0471106904208494E-3</v>
      </c>
    </row>
    <row r="106" spans="1:10" x14ac:dyDescent="0.3">
      <c r="A106" s="20">
        <v>44933</v>
      </c>
      <c r="B106" s="493">
        <v>1834112</v>
      </c>
      <c r="C106" s="493">
        <v>954854</v>
      </c>
      <c r="D106" s="506">
        <v>0.52060833798590267</v>
      </c>
      <c r="E106" s="493">
        <v>141662</v>
      </c>
      <c r="F106" s="506">
        <v>7.7237376997696977E-2</v>
      </c>
      <c r="G106" s="493">
        <v>737596</v>
      </c>
      <c r="H106" s="506">
        <v>0.40215428501640033</v>
      </c>
      <c r="I106" s="507">
        <f t="shared" si="32"/>
        <v>2399</v>
      </c>
      <c r="J106" s="508">
        <f t="shared" si="33"/>
        <v>1.3097029938642368E-3</v>
      </c>
    </row>
    <row r="107" spans="1:10" x14ac:dyDescent="0.3">
      <c r="A107" s="20">
        <v>44940</v>
      </c>
      <c r="B107" s="493">
        <v>1835483</v>
      </c>
      <c r="C107" s="493">
        <v>955372</v>
      </c>
      <c r="D107" s="506">
        <v>0.52050168811152164</v>
      </c>
      <c r="E107" s="493">
        <v>142712</v>
      </c>
      <c r="F107" s="506">
        <v>7.7751741639666513E-2</v>
      </c>
      <c r="G107" s="493">
        <v>737399</v>
      </c>
      <c r="H107" s="506">
        <v>0.40174657024881189</v>
      </c>
      <c r="I107" s="507">
        <f t="shared" ref="I107:I112" si="34">B107-B106</f>
        <v>1371</v>
      </c>
      <c r="J107" s="508">
        <f t="shared" ref="J107:J112" si="35">(B107/B106)-1</f>
        <v>7.4750069788542817E-4</v>
      </c>
    </row>
    <row r="108" spans="1:10" x14ac:dyDescent="0.3">
      <c r="A108" s="33">
        <v>44947</v>
      </c>
      <c r="B108" s="21">
        <v>1837179</v>
      </c>
      <c r="C108" s="21">
        <v>955876</v>
      </c>
      <c r="D108" s="37">
        <v>0.52029551829190301</v>
      </c>
      <c r="E108" s="21">
        <v>143969</v>
      </c>
      <c r="F108" s="37">
        <v>7.8364165930483634E-2</v>
      </c>
      <c r="G108" s="21">
        <v>737334</v>
      </c>
      <c r="H108" s="37">
        <v>0.40134031577761342</v>
      </c>
      <c r="I108" s="26">
        <f t="shared" si="34"/>
        <v>1696</v>
      </c>
      <c r="J108" s="27">
        <f t="shared" si="35"/>
        <v>9.2400746833387615E-4</v>
      </c>
    </row>
    <row r="109" spans="1:10" x14ac:dyDescent="0.3">
      <c r="A109" s="33">
        <v>44954</v>
      </c>
      <c r="B109" s="21">
        <v>1840010</v>
      </c>
      <c r="C109" s="21">
        <v>956868</v>
      </c>
      <c r="D109" s="37">
        <v>0.52003413024929213</v>
      </c>
      <c r="E109" s="21">
        <v>145456</v>
      </c>
      <c r="F109" s="37">
        <v>7.9051744283998457E-2</v>
      </c>
      <c r="G109" s="21">
        <v>737686</v>
      </c>
      <c r="H109" s="37">
        <v>0.4009141254667094</v>
      </c>
      <c r="I109" s="26">
        <f t="shared" si="34"/>
        <v>2831</v>
      </c>
      <c r="J109" s="27">
        <f t="shared" si="35"/>
        <v>1.5409494665463708E-3</v>
      </c>
    </row>
    <row r="110" spans="1:10" x14ac:dyDescent="0.3">
      <c r="A110" s="20">
        <v>44961</v>
      </c>
      <c r="B110" s="514">
        <v>1843484</v>
      </c>
      <c r="C110" s="514">
        <v>957822</v>
      </c>
      <c r="D110" s="525">
        <v>0.51957163718263899</v>
      </c>
      <c r="E110" s="514">
        <v>146772</v>
      </c>
      <c r="F110" s="525">
        <v>7.9616638929331629E-2</v>
      </c>
      <c r="G110" s="514">
        <v>738890</v>
      </c>
      <c r="H110" s="525">
        <v>0.40081172388802938</v>
      </c>
      <c r="I110" s="526">
        <f t="shared" si="34"/>
        <v>3474</v>
      </c>
      <c r="J110" s="527">
        <f t="shared" si="35"/>
        <v>1.8880332172108716E-3</v>
      </c>
    </row>
    <row r="111" spans="1:10" x14ac:dyDescent="0.3">
      <c r="A111" s="20">
        <v>44968</v>
      </c>
      <c r="B111" s="21">
        <v>1846456</v>
      </c>
      <c r="C111" s="21">
        <v>958377</v>
      </c>
      <c r="D111" s="37">
        <v>0.51903592612009164</v>
      </c>
      <c r="E111" s="21">
        <v>148083</v>
      </c>
      <c r="F111" s="37">
        <v>8.0198499178967708E-2</v>
      </c>
      <c r="G111" s="21">
        <v>739996</v>
      </c>
      <c r="H111" s="37">
        <v>0.4007655747009406</v>
      </c>
      <c r="I111" s="26">
        <f t="shared" si="34"/>
        <v>2972</v>
      </c>
      <c r="J111" s="27">
        <f t="shared" si="35"/>
        <v>1.6121647923170723E-3</v>
      </c>
    </row>
    <row r="112" spans="1:10" x14ac:dyDescent="0.3">
      <c r="A112" s="33">
        <v>44975</v>
      </c>
      <c r="B112" s="530">
        <v>1847848</v>
      </c>
      <c r="C112" s="530">
        <v>958538</v>
      </c>
      <c r="D112" s="542">
        <v>0.51873206021274476</v>
      </c>
      <c r="E112" s="530">
        <v>149083</v>
      </c>
      <c r="F112" s="542">
        <v>8.0679255003658315E-2</v>
      </c>
      <c r="G112" s="530">
        <v>740227</v>
      </c>
      <c r="H112" s="542">
        <v>0.40058868478359694</v>
      </c>
      <c r="I112" s="543">
        <f t="shared" si="34"/>
        <v>1392</v>
      </c>
      <c r="J112" s="544">
        <f t="shared" si="35"/>
        <v>7.5387661552728247E-4</v>
      </c>
    </row>
    <row r="113" spans="1:10" x14ac:dyDescent="0.3">
      <c r="A113" s="33">
        <v>44982</v>
      </c>
      <c r="B113" s="21">
        <v>1850421</v>
      </c>
      <c r="C113" s="21">
        <v>959288</v>
      </c>
      <c r="D113" s="37">
        <v>0.51841607936788436</v>
      </c>
      <c r="E113" s="21">
        <v>150258</v>
      </c>
      <c r="F113" s="37">
        <v>8.1202061584904187E-2</v>
      </c>
      <c r="G113" s="21">
        <v>740875</v>
      </c>
      <c r="H113" s="37">
        <v>0.40038185904721141</v>
      </c>
      <c r="I113" s="26">
        <f t="shared" ref="I113:I118" si="36">B113-B112</f>
        <v>2573</v>
      </c>
      <c r="J113" s="27">
        <f t="shared" ref="J113:J118" si="37">(B113/B112)-1</f>
        <v>1.3924305462353903E-3</v>
      </c>
    </row>
    <row r="114" spans="1:10" x14ac:dyDescent="0.3">
      <c r="A114" s="20">
        <v>44989</v>
      </c>
      <c r="B114" s="530">
        <v>1852398</v>
      </c>
      <c r="C114" s="530">
        <v>959760</v>
      </c>
      <c r="D114" s="542">
        <v>0.518117596758364</v>
      </c>
      <c r="E114" s="530">
        <v>151413</v>
      </c>
      <c r="F114" s="542">
        <v>8.1738913559613005E-2</v>
      </c>
      <c r="G114" s="530">
        <v>741225</v>
      </c>
      <c r="H114" s="542">
        <v>0.40014348968202296</v>
      </c>
      <c r="I114" s="543">
        <f t="shared" si="36"/>
        <v>1977</v>
      </c>
      <c r="J114" s="544">
        <f t="shared" si="37"/>
        <v>1.0684055142045068E-3</v>
      </c>
    </row>
    <row r="115" spans="1:10" x14ac:dyDescent="0.3">
      <c r="A115" s="33">
        <v>44996</v>
      </c>
      <c r="B115" s="530">
        <v>1854137</v>
      </c>
      <c r="C115" s="530">
        <v>960216</v>
      </c>
      <c r="D115" s="542">
        <v>0.51787758941221707</v>
      </c>
      <c r="E115" s="530">
        <v>152598</v>
      </c>
      <c r="F115" s="542">
        <v>8.2301361765608469E-2</v>
      </c>
      <c r="G115" s="530">
        <v>741323</v>
      </c>
      <c r="H115" s="542">
        <v>0.3998210488221744</v>
      </c>
      <c r="I115" s="543">
        <f t="shared" si="36"/>
        <v>1739</v>
      </c>
      <c r="J115" s="544">
        <f t="shared" si="37"/>
        <v>9.3878313407813607E-4</v>
      </c>
    </row>
    <row r="116" spans="1:10" x14ac:dyDescent="0.3">
      <c r="A116" s="33">
        <v>45003</v>
      </c>
      <c r="B116" s="21">
        <v>1855838</v>
      </c>
      <c r="C116" s="21">
        <v>960656</v>
      </c>
      <c r="D116" s="37">
        <v>0.51764000952669365</v>
      </c>
      <c r="E116" s="21">
        <v>153883</v>
      </c>
      <c r="F116" s="37">
        <v>8.2918336622054292E-2</v>
      </c>
      <c r="G116" s="21">
        <v>741299</v>
      </c>
      <c r="H116" s="37">
        <v>0.39944165385125208</v>
      </c>
      <c r="I116" s="26">
        <f t="shared" si="36"/>
        <v>1701</v>
      </c>
      <c r="J116" s="27">
        <f t="shared" si="37"/>
        <v>9.174079369540511E-4</v>
      </c>
    </row>
    <row r="117" spans="1:10" x14ac:dyDescent="0.3">
      <c r="A117" s="20">
        <v>45010</v>
      </c>
      <c r="B117" s="530">
        <v>1857771</v>
      </c>
      <c r="C117" s="530">
        <v>961070</v>
      </c>
      <c r="D117" s="542">
        <v>0.51732425578825381</v>
      </c>
      <c r="E117" s="530">
        <v>155183</v>
      </c>
      <c r="F117" s="542">
        <v>8.3531823890027349E-2</v>
      </c>
      <c r="G117" s="530">
        <v>741518</v>
      </c>
      <c r="H117" s="542">
        <v>0.39914392032171886</v>
      </c>
      <c r="I117" s="543">
        <f t="shared" si="36"/>
        <v>1933</v>
      </c>
      <c r="J117" s="544">
        <f t="shared" si="37"/>
        <v>1.0415779825609928E-3</v>
      </c>
    </row>
    <row r="118" spans="1:10" x14ac:dyDescent="0.3">
      <c r="A118" s="20">
        <v>45017</v>
      </c>
      <c r="B118" s="530">
        <v>1859428</v>
      </c>
      <c r="C118" s="530">
        <v>961641</v>
      </c>
      <c r="D118" s="542">
        <v>0.5171703341027456</v>
      </c>
      <c r="E118" s="530">
        <v>156335</v>
      </c>
      <c r="F118" s="542">
        <v>8.4076931185289236E-2</v>
      </c>
      <c r="G118" s="530">
        <v>741452</v>
      </c>
      <c r="H118" s="542">
        <v>0.39875273471196521</v>
      </c>
      <c r="I118" s="543">
        <f t="shared" si="36"/>
        <v>1657</v>
      </c>
      <c r="J118" s="544">
        <f t="shared" si="37"/>
        <v>8.9192909136803777E-4</v>
      </c>
    </row>
    <row r="119" spans="1:10" x14ac:dyDescent="0.3">
      <c r="A119" s="33">
        <v>45024</v>
      </c>
      <c r="B119" s="530">
        <v>1861233</v>
      </c>
      <c r="C119" s="530">
        <v>962092</v>
      </c>
      <c r="D119" s="542">
        <v>0.5169111014042842</v>
      </c>
      <c r="E119" s="530">
        <v>157601</v>
      </c>
      <c r="F119" s="542">
        <v>8.4675588709205135E-2</v>
      </c>
      <c r="G119" s="530">
        <v>741540</v>
      </c>
      <c r="H119" s="542">
        <v>0.39841330988651069</v>
      </c>
      <c r="I119" s="543">
        <f t="shared" ref="I119:I124" si="38">B119-B118</f>
        <v>1805</v>
      </c>
      <c r="J119" s="544">
        <f t="shared" ref="J119:J124" si="39">(B119/B118)-1</f>
        <v>9.7072863267633203E-4</v>
      </c>
    </row>
    <row r="120" spans="1:10" x14ac:dyDescent="0.3">
      <c r="A120" s="557">
        <v>45031</v>
      </c>
      <c r="B120" s="551">
        <v>1863777</v>
      </c>
      <c r="C120" s="551">
        <v>962706</v>
      </c>
      <c r="D120" s="558">
        <v>0.51653497172676777</v>
      </c>
      <c r="E120" s="551">
        <v>159291</v>
      </c>
      <c r="F120" s="558">
        <v>8.5466769897900877E-2</v>
      </c>
      <c r="G120" s="551">
        <v>741780</v>
      </c>
      <c r="H120" s="558">
        <v>0.39799825837533137</v>
      </c>
      <c r="I120" s="543">
        <f t="shared" si="38"/>
        <v>2544</v>
      </c>
      <c r="J120" s="544">
        <f t="shared" si="39"/>
        <v>1.3668358555860571E-3</v>
      </c>
    </row>
    <row r="121" spans="1:10" x14ac:dyDescent="0.3">
      <c r="A121" s="20">
        <v>45038</v>
      </c>
      <c r="B121" s="530">
        <v>1866346</v>
      </c>
      <c r="C121" s="530">
        <v>963290</v>
      </c>
      <c r="D121" s="542">
        <v>0.51613687922818174</v>
      </c>
      <c r="E121" s="530">
        <v>160922</v>
      </c>
      <c r="F121" s="542">
        <v>8.6223026169852751E-2</v>
      </c>
      <c r="G121" s="530">
        <v>742134</v>
      </c>
      <c r="H121" s="542">
        <v>0.39764009460196553</v>
      </c>
      <c r="I121" s="543">
        <f t="shared" si="38"/>
        <v>2569</v>
      </c>
      <c r="J121" s="544">
        <f t="shared" si="39"/>
        <v>1.3783837873306837E-3</v>
      </c>
    </row>
    <row r="122" spans="1:10" x14ac:dyDescent="0.3">
      <c r="A122" s="557">
        <v>45045</v>
      </c>
      <c r="B122" s="551">
        <v>1869107</v>
      </c>
      <c r="C122" s="551">
        <v>964086</v>
      </c>
      <c r="D122" s="558">
        <v>0.51580032603804915</v>
      </c>
      <c r="E122" s="551">
        <v>162783</v>
      </c>
      <c r="F122" s="558">
        <v>8.7091322219648201E-2</v>
      </c>
      <c r="G122" s="551">
        <v>742238</v>
      </c>
      <c r="H122" s="558">
        <v>0.39710835174230263</v>
      </c>
      <c r="I122" s="543">
        <f t="shared" si="38"/>
        <v>2761</v>
      </c>
      <c r="J122" s="544">
        <f t="shared" si="39"/>
        <v>1.4793612759906871E-3</v>
      </c>
    </row>
    <row r="123" spans="1:10" x14ac:dyDescent="0.3">
      <c r="A123" s="33">
        <v>45052</v>
      </c>
      <c r="B123" s="23">
        <v>1871881</v>
      </c>
      <c r="C123" s="23">
        <v>965004</v>
      </c>
      <c r="D123" s="40">
        <v>0.51552636091717374</v>
      </c>
      <c r="E123" s="23">
        <v>164608</v>
      </c>
      <c r="F123" s="40">
        <v>8.7937213957511182E-2</v>
      </c>
      <c r="G123" s="23">
        <v>742269</v>
      </c>
      <c r="H123" s="40">
        <v>0.39653642512531512</v>
      </c>
      <c r="I123" s="26">
        <f t="shared" si="38"/>
        <v>2774</v>
      </c>
      <c r="J123" s="27">
        <f t="shared" si="39"/>
        <v>1.4841311920612554E-3</v>
      </c>
    </row>
    <row r="124" spans="1:10" x14ac:dyDescent="0.3">
      <c r="A124" s="565">
        <v>45059</v>
      </c>
      <c r="B124" s="566">
        <v>1875166</v>
      </c>
      <c r="C124" s="566">
        <v>966870</v>
      </c>
      <c r="D124" s="580">
        <v>0.51561835058869454</v>
      </c>
      <c r="E124" s="566">
        <v>166212</v>
      </c>
      <c r="F124" s="580">
        <v>8.8638552533482365E-2</v>
      </c>
      <c r="G124" s="566">
        <v>742084</v>
      </c>
      <c r="H124" s="580">
        <v>0.39574309687782311</v>
      </c>
      <c r="I124" s="578">
        <f t="shared" si="38"/>
        <v>3285</v>
      </c>
      <c r="J124" s="579">
        <f t="shared" si="39"/>
        <v>1.7549192496746358E-3</v>
      </c>
    </row>
    <row r="125" spans="1:10" x14ac:dyDescent="0.3">
      <c r="A125" s="565">
        <v>45066</v>
      </c>
      <c r="B125" s="566">
        <v>1878102</v>
      </c>
      <c r="C125" s="566">
        <v>968446</v>
      </c>
      <c r="D125" s="580">
        <v>0.51565143959167292</v>
      </c>
      <c r="E125" s="566">
        <v>167763</v>
      </c>
      <c r="F125" s="580">
        <v>8.9325819364443462E-2</v>
      </c>
      <c r="G125" s="566">
        <v>741893</v>
      </c>
      <c r="H125" s="580">
        <v>0.39502274104388369</v>
      </c>
      <c r="I125" s="578">
        <f t="shared" ref="I125:I130" si="40">B125-B124</f>
        <v>2936</v>
      </c>
      <c r="J125" s="579">
        <f t="shared" ref="J125:J130" si="41">(B125/B124)-1</f>
        <v>1.5657280475436242E-3</v>
      </c>
    </row>
    <row r="126" spans="1:10" x14ac:dyDescent="0.3">
      <c r="A126" s="565">
        <v>45073</v>
      </c>
      <c r="B126" s="566">
        <v>1880051</v>
      </c>
      <c r="C126" s="566">
        <v>969352</v>
      </c>
      <c r="D126" s="580">
        <v>0.51559877896929396</v>
      </c>
      <c r="E126" s="566">
        <v>169180</v>
      </c>
      <c r="F126" s="580">
        <v>8.9986920567580342E-2</v>
      </c>
      <c r="G126" s="566">
        <v>741519</v>
      </c>
      <c r="H126" s="580">
        <v>0.39441430046312576</v>
      </c>
      <c r="I126" s="578">
        <f t="shared" si="40"/>
        <v>1949</v>
      </c>
      <c r="J126" s="579">
        <f t="shared" si="41"/>
        <v>1.0377498133753438E-3</v>
      </c>
    </row>
    <row r="127" spans="1:10" x14ac:dyDescent="0.3">
      <c r="A127" s="565">
        <v>45080</v>
      </c>
      <c r="B127" s="562">
        <v>1884407</v>
      </c>
      <c r="C127" s="562">
        <v>971749</v>
      </c>
      <c r="D127" s="587">
        <v>0.51567893772417528</v>
      </c>
      <c r="E127" s="562">
        <v>171011</v>
      </c>
      <c r="F127" s="587">
        <v>9.0750565031864142E-2</v>
      </c>
      <c r="G127" s="562">
        <v>741647</v>
      </c>
      <c r="H127" s="587">
        <v>0.39357049724396059</v>
      </c>
      <c r="I127" s="578">
        <f t="shared" si="40"/>
        <v>4356</v>
      </c>
      <c r="J127" s="579">
        <f t="shared" si="41"/>
        <v>2.3169584229363327E-3</v>
      </c>
    </row>
    <row r="128" spans="1:10" x14ac:dyDescent="0.3">
      <c r="A128" s="565">
        <v>45087</v>
      </c>
      <c r="B128" s="23">
        <v>1887296</v>
      </c>
      <c r="C128" s="23">
        <v>972924</v>
      </c>
      <c r="D128" s="40">
        <v>0.51551214012004476</v>
      </c>
      <c r="E128" s="23">
        <v>172748</v>
      </c>
      <c r="F128" s="40">
        <v>9.1532011936654348E-2</v>
      </c>
      <c r="G128" s="23">
        <v>741624</v>
      </c>
      <c r="H128" s="40">
        <v>0.39295584794330091</v>
      </c>
      <c r="I128" s="26">
        <f t="shared" si="40"/>
        <v>2889</v>
      </c>
      <c r="J128" s="27">
        <f t="shared" si="41"/>
        <v>1.5331082934844087E-3</v>
      </c>
    </row>
    <row r="129" spans="1:10" x14ac:dyDescent="0.3">
      <c r="A129" s="565">
        <v>45094</v>
      </c>
      <c r="B129" s="23">
        <v>1890282</v>
      </c>
      <c r="C129" s="23">
        <v>974656</v>
      </c>
      <c r="D129" s="40">
        <v>0.51561407239766344</v>
      </c>
      <c r="E129" s="23">
        <v>174208</v>
      </c>
      <c r="F129" s="40">
        <v>9.2159794147116669E-2</v>
      </c>
      <c r="G129" s="23">
        <v>741418</v>
      </c>
      <c r="H129" s="40">
        <v>0.39222613345521989</v>
      </c>
      <c r="I129" s="26">
        <f t="shared" si="40"/>
        <v>2986</v>
      </c>
      <c r="J129" s="27">
        <f t="shared" si="41"/>
        <v>1.582157753738711E-3</v>
      </c>
    </row>
    <row r="130" spans="1:10" x14ac:dyDescent="0.3">
      <c r="A130" s="565">
        <v>45101</v>
      </c>
      <c r="B130" s="591">
        <v>1892668</v>
      </c>
      <c r="C130" s="591">
        <v>975759</v>
      </c>
      <c r="D130" s="592">
        <v>0.51554683652917466</v>
      </c>
      <c r="E130" s="591">
        <v>175703</v>
      </c>
      <c r="F130" s="592">
        <v>9.2833502759068154E-2</v>
      </c>
      <c r="G130" s="591">
        <v>741206</v>
      </c>
      <c r="H130" s="592">
        <v>0.39161966071175713</v>
      </c>
      <c r="I130" s="593">
        <f t="shared" si="40"/>
        <v>2386</v>
      </c>
      <c r="J130" s="594">
        <f t="shared" si="41"/>
        <v>1.2622455273869626E-3</v>
      </c>
    </row>
    <row r="131" spans="1:10" x14ac:dyDescent="0.3">
      <c r="A131" s="565">
        <v>45108</v>
      </c>
      <c r="B131" s="23">
        <v>1896317</v>
      </c>
      <c r="C131" s="23">
        <v>977869</v>
      </c>
      <c r="D131" s="40">
        <v>0.51566747542736791</v>
      </c>
      <c r="E131" s="23">
        <v>177079</v>
      </c>
      <c r="F131" s="40">
        <v>9.3380484381039672E-2</v>
      </c>
      <c r="G131" s="23">
        <v>741369</v>
      </c>
      <c r="H131" s="40">
        <v>0.39095204019159246</v>
      </c>
      <c r="I131" s="26">
        <f>B131-B130</f>
        <v>3649</v>
      </c>
      <c r="J131" s="27">
        <f>(B131/B130)-1</f>
        <v>1.927966236022316E-3</v>
      </c>
    </row>
    <row r="132" spans="1:10" x14ac:dyDescent="0.3">
      <c r="A132" s="565">
        <v>45115</v>
      </c>
      <c r="B132" s="614">
        <v>1898917</v>
      </c>
      <c r="C132" s="614">
        <v>979091</v>
      </c>
      <c r="D132" s="615">
        <v>0.51560494745162633</v>
      </c>
      <c r="E132" s="614">
        <v>178217</v>
      </c>
      <c r="F132" s="615">
        <v>9.3851916645119299E-2</v>
      </c>
      <c r="G132" s="614">
        <v>741609</v>
      </c>
      <c r="H132" s="615">
        <v>0.39054313590325435</v>
      </c>
      <c r="I132" s="612">
        <f>B132-B131</f>
        <v>2600</v>
      </c>
      <c r="J132" s="613">
        <f>(B132/B131)-1</f>
        <v>1.3710787806047176E-3</v>
      </c>
    </row>
    <row r="133" spans="1:10" x14ac:dyDescent="0.3">
      <c r="A133" s="565">
        <v>45122</v>
      </c>
      <c r="B133" s="599">
        <v>1902069</v>
      </c>
      <c r="C133" s="599">
        <v>981146</v>
      </c>
      <c r="D133" s="623">
        <v>0.51583091885730747</v>
      </c>
      <c r="E133" s="599">
        <v>179550</v>
      </c>
      <c r="F133" s="623">
        <v>9.4397206410492998E-2</v>
      </c>
      <c r="G133" s="599">
        <v>741373</v>
      </c>
      <c r="H133" s="623">
        <v>0.38977187473219954</v>
      </c>
      <c r="I133" s="612">
        <f>B133-B132</f>
        <v>3152</v>
      </c>
      <c r="J133" s="613">
        <f>(B133/B132)-1</f>
        <v>1.6598935077205557E-3</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133"/>
  <sheetViews>
    <sheetView zoomScaleNormal="100" workbookViewId="0">
      <pane ySplit="6" topLeftCell="A7" activePane="bottomLeft" state="frozen"/>
      <selection activeCell="B6" sqref="B6"/>
      <selection pane="bottomLeft"/>
    </sheetView>
  </sheetViews>
  <sheetFormatPr defaultColWidth="20.5546875" defaultRowHeight="15.6" x14ac:dyDescent="0.3"/>
  <cols>
    <col min="1" max="3" width="20.5546875" style="19"/>
    <col min="4" max="4" width="20.5546875" style="27"/>
    <col min="5" max="12" width="20.5546875" style="19"/>
    <col min="13" max="13" width="20.5546875" style="76"/>
    <col min="14" max="16384" width="20.5546875" style="19"/>
  </cols>
  <sheetData>
    <row r="1" spans="1:13" s="2" customFormat="1" ht="24" customHeight="1" thickBot="1" x14ac:dyDescent="0.45">
      <c r="A1" s="1" t="s">
        <v>81</v>
      </c>
      <c r="D1" s="92"/>
      <c r="M1" s="72"/>
    </row>
    <row r="2" spans="1:13" s="2" customFormat="1" ht="16.2" thickTop="1" x14ac:dyDescent="0.3">
      <c r="A2" s="3"/>
      <c r="D2" s="92"/>
      <c r="M2" s="72"/>
    </row>
    <row r="3" spans="1:13" s="2" customFormat="1" ht="13.5" customHeight="1" x14ac:dyDescent="0.3">
      <c r="A3" s="2" t="s">
        <v>44</v>
      </c>
      <c r="B3" s="4"/>
      <c r="D3" s="92"/>
      <c r="M3" s="72"/>
    </row>
    <row r="4" spans="1:13" s="2" customFormat="1" x14ac:dyDescent="0.3">
      <c r="A4" s="6" t="s">
        <v>136</v>
      </c>
      <c r="B4" s="5"/>
      <c r="D4" s="92"/>
      <c r="E4" s="6"/>
      <c r="M4" s="72"/>
    </row>
    <row r="5" spans="1:13" s="2" customFormat="1" x14ac:dyDescent="0.3">
      <c r="B5" s="5"/>
      <c r="D5" s="92"/>
      <c r="E5" s="6"/>
      <c r="M5" s="72"/>
    </row>
    <row r="6" spans="1:13" s="16" customFormat="1" ht="96" customHeight="1" x14ac:dyDescent="0.3">
      <c r="A6" s="7" t="s">
        <v>7</v>
      </c>
      <c r="B6" s="31" t="s">
        <v>100</v>
      </c>
      <c r="C6" s="31" t="s">
        <v>9</v>
      </c>
      <c r="D6" s="52" t="s">
        <v>8</v>
      </c>
      <c r="E6" s="31" t="s">
        <v>79</v>
      </c>
      <c r="F6" s="31" t="s">
        <v>80</v>
      </c>
      <c r="G6" s="31" t="s">
        <v>82</v>
      </c>
      <c r="H6" s="31" t="s">
        <v>83</v>
      </c>
      <c r="I6" s="31" t="s">
        <v>84</v>
      </c>
      <c r="J6" s="31" t="s">
        <v>85</v>
      </c>
      <c r="K6" s="31" t="s">
        <v>86</v>
      </c>
      <c r="L6" s="31" t="s">
        <v>87</v>
      </c>
      <c r="M6" s="73" t="s">
        <v>88</v>
      </c>
    </row>
    <row r="7" spans="1:13" x14ac:dyDescent="0.3">
      <c r="A7" s="20">
        <v>44240</v>
      </c>
      <c r="B7" s="21">
        <v>265117</v>
      </c>
      <c r="C7" s="70" t="s">
        <v>47</v>
      </c>
      <c r="D7" s="67" t="s">
        <v>47</v>
      </c>
      <c r="E7" s="21">
        <v>80491</v>
      </c>
      <c r="F7" s="21">
        <v>184626</v>
      </c>
      <c r="G7" s="21">
        <v>0</v>
      </c>
      <c r="H7" s="21">
        <v>10373</v>
      </c>
      <c r="I7" s="21">
        <v>1462</v>
      </c>
      <c r="J7" s="21">
        <v>68656</v>
      </c>
      <c r="K7" s="21">
        <v>144</v>
      </c>
      <c r="L7" s="21">
        <v>41494</v>
      </c>
      <c r="M7" s="74">
        <v>142988</v>
      </c>
    </row>
    <row r="8" spans="1:13" x14ac:dyDescent="0.3">
      <c r="A8" s="20">
        <v>44247</v>
      </c>
      <c r="B8" s="21">
        <v>254447</v>
      </c>
      <c r="C8" s="21">
        <f t="shared" ref="C8:C13" si="0">B8-B7</f>
        <v>-10670</v>
      </c>
      <c r="D8" s="230">
        <f t="shared" ref="D8:D73" si="1">(B8-B7)/B7</f>
        <v>-4.0246381786154792E-2</v>
      </c>
      <c r="E8" s="21">
        <v>65576</v>
      </c>
      <c r="F8" s="21">
        <v>188871</v>
      </c>
      <c r="G8" s="21">
        <v>0</v>
      </c>
      <c r="H8" s="21">
        <v>11052</v>
      </c>
      <c r="I8" s="21">
        <v>1812</v>
      </c>
      <c r="J8" s="21">
        <v>52712</v>
      </c>
      <c r="K8" s="21">
        <v>148</v>
      </c>
      <c r="L8" s="21">
        <v>44208</v>
      </c>
      <c r="M8" s="74">
        <v>144515</v>
      </c>
    </row>
    <row r="9" spans="1:13" x14ac:dyDescent="0.3">
      <c r="A9" s="33">
        <v>44254</v>
      </c>
      <c r="B9" s="23">
        <v>228690</v>
      </c>
      <c r="C9" s="23">
        <f t="shared" si="0"/>
        <v>-25757</v>
      </c>
      <c r="D9" s="230">
        <f t="shared" si="1"/>
        <v>-0.10122736758539107</v>
      </c>
      <c r="E9" s="23">
        <v>47846</v>
      </c>
      <c r="F9" s="23">
        <v>180844</v>
      </c>
      <c r="G9" s="23">
        <v>0</v>
      </c>
      <c r="H9" s="23">
        <v>12180</v>
      </c>
      <c r="I9" s="23">
        <v>2531</v>
      </c>
      <c r="J9" s="23">
        <v>33135</v>
      </c>
      <c r="K9" s="23">
        <v>154</v>
      </c>
      <c r="L9" s="23">
        <v>48723</v>
      </c>
      <c r="M9" s="75">
        <v>131967</v>
      </c>
    </row>
    <row r="10" spans="1:13" x14ac:dyDescent="0.3">
      <c r="A10" s="20">
        <v>44261</v>
      </c>
      <c r="B10" s="21">
        <v>172441</v>
      </c>
      <c r="C10" s="21">
        <f t="shared" si="0"/>
        <v>-56249</v>
      </c>
      <c r="D10" s="230">
        <f t="shared" si="1"/>
        <v>-0.24596178232541868</v>
      </c>
      <c r="E10" s="21">
        <v>45674</v>
      </c>
      <c r="F10" s="21">
        <v>126767</v>
      </c>
      <c r="G10" s="21">
        <v>0</v>
      </c>
      <c r="H10" s="21">
        <v>8473</v>
      </c>
      <c r="I10" s="21">
        <v>3201</v>
      </c>
      <c r="J10" s="21">
        <v>34000</v>
      </c>
      <c r="K10" s="21">
        <v>167</v>
      </c>
      <c r="L10" s="21">
        <v>33896</v>
      </c>
      <c r="M10" s="74">
        <v>92704</v>
      </c>
    </row>
    <row r="11" spans="1:13" x14ac:dyDescent="0.3">
      <c r="A11" s="20">
        <v>44268</v>
      </c>
      <c r="B11" s="80">
        <v>159640</v>
      </c>
      <c r="C11" s="80">
        <f t="shared" si="0"/>
        <v>-12801</v>
      </c>
      <c r="D11" s="230">
        <f t="shared" si="1"/>
        <v>-7.423408586125109E-2</v>
      </c>
      <c r="E11" s="80">
        <v>44837</v>
      </c>
      <c r="F11" s="80">
        <v>114803</v>
      </c>
      <c r="G11" s="80">
        <v>0</v>
      </c>
      <c r="H11" s="80">
        <v>9476</v>
      </c>
      <c r="I11" s="80">
        <v>3432</v>
      </c>
      <c r="J11" s="80">
        <v>31929</v>
      </c>
      <c r="K11" s="80">
        <v>166</v>
      </c>
      <c r="L11" s="80">
        <v>37903</v>
      </c>
      <c r="M11" s="91">
        <v>76734</v>
      </c>
    </row>
    <row r="12" spans="1:13" x14ac:dyDescent="0.3">
      <c r="A12" s="33">
        <v>44275</v>
      </c>
      <c r="B12" s="80">
        <v>152044</v>
      </c>
      <c r="C12" s="80">
        <f t="shared" si="0"/>
        <v>-7596</v>
      </c>
      <c r="D12" s="230">
        <f t="shared" si="1"/>
        <v>-4.7582059634176901E-2</v>
      </c>
      <c r="E12" s="80">
        <v>42796</v>
      </c>
      <c r="F12" s="80">
        <v>109248</v>
      </c>
      <c r="G12" s="80">
        <v>0</v>
      </c>
      <c r="H12" s="80">
        <v>8711</v>
      </c>
      <c r="I12" s="80">
        <v>3593</v>
      </c>
      <c r="J12" s="80">
        <v>30492</v>
      </c>
      <c r="K12" s="80">
        <v>221</v>
      </c>
      <c r="L12" s="80">
        <v>34842</v>
      </c>
      <c r="M12" s="91">
        <v>74185</v>
      </c>
    </row>
    <row r="13" spans="1:13" x14ac:dyDescent="0.3">
      <c r="A13" s="33">
        <v>44282</v>
      </c>
      <c r="B13" s="80">
        <v>150658</v>
      </c>
      <c r="C13" s="80">
        <f t="shared" si="0"/>
        <v>-1386</v>
      </c>
      <c r="D13" s="230">
        <f t="shared" si="1"/>
        <v>-9.1157822735523919E-3</v>
      </c>
      <c r="E13" s="80">
        <v>44215</v>
      </c>
      <c r="F13" s="80">
        <v>106443</v>
      </c>
      <c r="G13" s="80">
        <v>0</v>
      </c>
      <c r="H13" s="80">
        <v>7411</v>
      </c>
      <c r="I13" s="80">
        <v>3494</v>
      </c>
      <c r="J13" s="80">
        <v>33310</v>
      </c>
      <c r="K13" s="80">
        <v>322</v>
      </c>
      <c r="L13" s="80">
        <v>29644</v>
      </c>
      <c r="M13" s="91">
        <v>76477</v>
      </c>
    </row>
    <row r="14" spans="1:13" x14ac:dyDescent="0.3">
      <c r="A14" s="20">
        <v>44289</v>
      </c>
      <c r="B14" s="21">
        <v>122120</v>
      </c>
      <c r="C14" s="21">
        <f t="shared" ref="C14:C19" si="2">B14-B13</f>
        <v>-28538</v>
      </c>
      <c r="D14" s="230">
        <f t="shared" si="1"/>
        <v>-0.18942240040356303</v>
      </c>
      <c r="E14" s="21">
        <v>48296</v>
      </c>
      <c r="F14" s="21">
        <v>73824</v>
      </c>
      <c r="G14" s="21">
        <v>0</v>
      </c>
      <c r="H14" s="21">
        <v>6188</v>
      </c>
      <c r="I14" s="21">
        <v>3650</v>
      </c>
      <c r="J14" s="21">
        <v>38458</v>
      </c>
      <c r="K14" s="21">
        <v>257</v>
      </c>
      <c r="L14" s="21">
        <v>24751</v>
      </c>
      <c r="M14" s="74">
        <v>48816</v>
      </c>
    </row>
    <row r="15" spans="1:13" x14ac:dyDescent="0.3">
      <c r="A15" s="20">
        <v>44296</v>
      </c>
      <c r="B15" s="21">
        <v>111333</v>
      </c>
      <c r="C15" s="21">
        <f t="shared" si="2"/>
        <v>-10787</v>
      </c>
      <c r="D15" s="230">
        <f t="shared" si="1"/>
        <v>-8.8331149688830657E-2</v>
      </c>
      <c r="E15" s="21">
        <v>56840</v>
      </c>
      <c r="F15" s="21">
        <v>54493</v>
      </c>
      <c r="G15" s="21">
        <v>0</v>
      </c>
      <c r="H15" s="21">
        <v>3059</v>
      </c>
      <c r="I15" s="21">
        <v>1487</v>
      </c>
      <c r="J15" s="21">
        <v>52294</v>
      </c>
      <c r="K15" s="21">
        <v>240</v>
      </c>
      <c r="L15" s="21">
        <v>12237</v>
      </c>
      <c r="M15" s="74">
        <v>42016</v>
      </c>
    </row>
    <row r="16" spans="1:13" x14ac:dyDescent="0.3">
      <c r="A16" s="33">
        <v>44303</v>
      </c>
      <c r="B16" s="93">
        <v>123855</v>
      </c>
      <c r="C16" s="93">
        <f t="shared" si="2"/>
        <v>12522</v>
      </c>
      <c r="D16" s="230">
        <f t="shared" si="1"/>
        <v>0.11247339063889412</v>
      </c>
      <c r="E16" s="93">
        <v>56862</v>
      </c>
      <c r="F16" s="93">
        <v>66993</v>
      </c>
      <c r="G16" s="93">
        <v>0</v>
      </c>
      <c r="H16" s="93">
        <v>2882</v>
      </c>
      <c r="I16" s="93">
        <v>668</v>
      </c>
      <c r="J16" s="93">
        <v>53312</v>
      </c>
      <c r="K16" s="93">
        <v>221</v>
      </c>
      <c r="L16" s="93">
        <v>11526</v>
      </c>
      <c r="M16" s="105">
        <v>55246</v>
      </c>
    </row>
    <row r="17" spans="1:13" x14ac:dyDescent="0.3">
      <c r="A17" s="33">
        <v>44310</v>
      </c>
      <c r="B17" s="93">
        <v>135360</v>
      </c>
      <c r="C17" s="93">
        <f t="shared" si="2"/>
        <v>11505</v>
      </c>
      <c r="D17" s="230">
        <f t="shared" si="1"/>
        <v>9.2890880465059944E-2</v>
      </c>
      <c r="E17" s="93">
        <v>65115</v>
      </c>
      <c r="F17" s="93">
        <v>70245</v>
      </c>
      <c r="G17" s="93">
        <v>0</v>
      </c>
      <c r="H17" s="93">
        <v>1381</v>
      </c>
      <c r="I17" s="93">
        <v>301</v>
      </c>
      <c r="J17" s="93">
        <v>63433</v>
      </c>
      <c r="K17" s="93">
        <v>258</v>
      </c>
      <c r="L17" s="93">
        <v>5523</v>
      </c>
      <c r="M17" s="105">
        <v>64464</v>
      </c>
    </row>
    <row r="18" spans="1:13" x14ac:dyDescent="0.3">
      <c r="A18" s="20">
        <v>44317</v>
      </c>
      <c r="B18" s="93">
        <v>166208</v>
      </c>
      <c r="C18" s="93">
        <f t="shared" si="2"/>
        <v>30848</v>
      </c>
      <c r="D18" s="230">
        <f t="shared" si="1"/>
        <v>0.22789598108747045</v>
      </c>
      <c r="E18" s="93">
        <v>74680</v>
      </c>
      <c r="F18" s="93">
        <v>91528</v>
      </c>
      <c r="G18" s="93">
        <v>0</v>
      </c>
      <c r="H18" s="93">
        <v>887</v>
      </c>
      <c r="I18" s="93">
        <v>489</v>
      </c>
      <c r="J18" s="93">
        <v>73304</v>
      </c>
      <c r="K18" s="93">
        <v>282</v>
      </c>
      <c r="L18" s="93">
        <v>3547</v>
      </c>
      <c r="M18" s="105">
        <v>87699</v>
      </c>
    </row>
    <row r="19" spans="1:13" x14ac:dyDescent="0.3">
      <c r="A19" s="109">
        <v>44324</v>
      </c>
      <c r="B19" s="110">
        <v>195585</v>
      </c>
      <c r="C19" s="110">
        <f t="shared" si="2"/>
        <v>29377</v>
      </c>
      <c r="D19" s="230">
        <f t="shared" si="1"/>
        <v>0.17674841162880248</v>
      </c>
      <c r="E19" s="110">
        <v>83578</v>
      </c>
      <c r="F19" s="110">
        <v>112007</v>
      </c>
      <c r="G19" s="110">
        <v>0</v>
      </c>
      <c r="H19" s="110">
        <v>805</v>
      </c>
      <c r="I19" s="110">
        <v>290</v>
      </c>
      <c r="J19" s="110">
        <v>82483</v>
      </c>
      <c r="K19" s="110">
        <v>280</v>
      </c>
      <c r="L19" s="110">
        <v>3222</v>
      </c>
      <c r="M19" s="111">
        <v>108505</v>
      </c>
    </row>
    <row r="20" spans="1:13" x14ac:dyDescent="0.3">
      <c r="A20" s="33">
        <v>44331</v>
      </c>
      <c r="B20" s="93">
        <v>198605</v>
      </c>
      <c r="C20" s="93">
        <f t="shared" ref="C20:C25" si="3">B20-B19</f>
        <v>3020</v>
      </c>
      <c r="D20" s="230">
        <f t="shared" si="1"/>
        <v>1.5440856916430197E-2</v>
      </c>
      <c r="E20" s="93">
        <v>87763</v>
      </c>
      <c r="F20" s="93">
        <v>110842</v>
      </c>
      <c r="G20" s="93">
        <v>0</v>
      </c>
      <c r="H20" s="93">
        <v>629</v>
      </c>
      <c r="I20" s="93">
        <v>290</v>
      </c>
      <c r="J20" s="93">
        <v>86844</v>
      </c>
      <c r="K20" s="93">
        <v>309</v>
      </c>
      <c r="L20" s="93">
        <v>2514</v>
      </c>
      <c r="M20" s="105">
        <v>108019</v>
      </c>
    </row>
    <row r="21" spans="1:13" x14ac:dyDescent="0.3">
      <c r="A21" s="20">
        <v>44338</v>
      </c>
      <c r="B21" s="21">
        <v>225525</v>
      </c>
      <c r="C21" s="21">
        <f t="shared" si="3"/>
        <v>26920</v>
      </c>
      <c r="D21" s="230">
        <f t="shared" si="1"/>
        <v>0.13554542936985473</v>
      </c>
      <c r="E21" s="21">
        <v>105231</v>
      </c>
      <c r="F21" s="21">
        <v>120294</v>
      </c>
      <c r="G21" s="21">
        <v>0</v>
      </c>
      <c r="H21" s="21">
        <v>557</v>
      </c>
      <c r="I21" s="21">
        <v>267</v>
      </c>
      <c r="J21" s="21">
        <v>104407</v>
      </c>
      <c r="K21" s="21">
        <v>337</v>
      </c>
      <c r="L21" s="21">
        <v>2228</v>
      </c>
      <c r="M21" s="74">
        <v>117729</v>
      </c>
    </row>
    <row r="22" spans="1:13" x14ac:dyDescent="0.3">
      <c r="A22" s="109">
        <v>44345</v>
      </c>
      <c r="B22" s="93">
        <v>229411</v>
      </c>
      <c r="C22" s="93">
        <f t="shared" si="3"/>
        <v>3886</v>
      </c>
      <c r="D22" s="230">
        <f t="shared" si="1"/>
        <v>1.723090566456047E-2</v>
      </c>
      <c r="E22" s="93">
        <v>93705</v>
      </c>
      <c r="F22" s="93">
        <v>135706</v>
      </c>
      <c r="G22" s="93">
        <v>0</v>
      </c>
      <c r="H22" s="93">
        <v>396</v>
      </c>
      <c r="I22" s="93">
        <v>530</v>
      </c>
      <c r="J22" s="93">
        <v>92779</v>
      </c>
      <c r="K22" s="93">
        <v>371</v>
      </c>
      <c r="L22" s="93">
        <v>1586</v>
      </c>
      <c r="M22" s="105">
        <v>133749</v>
      </c>
    </row>
    <row r="23" spans="1:13" x14ac:dyDescent="0.3">
      <c r="A23" s="33">
        <v>44352</v>
      </c>
      <c r="B23" s="21">
        <v>221340</v>
      </c>
      <c r="C23" s="21">
        <f t="shared" si="3"/>
        <v>-8071</v>
      </c>
      <c r="D23" s="230">
        <f t="shared" si="1"/>
        <v>-3.5181399322613126E-2</v>
      </c>
      <c r="E23" s="21">
        <v>90474</v>
      </c>
      <c r="F23" s="21">
        <v>130866</v>
      </c>
      <c r="G23" s="21">
        <v>0</v>
      </c>
      <c r="H23" s="21">
        <v>371</v>
      </c>
      <c r="I23" s="21">
        <v>346</v>
      </c>
      <c r="J23" s="21">
        <v>89757</v>
      </c>
      <c r="K23" s="21">
        <v>404</v>
      </c>
      <c r="L23" s="21">
        <v>1483</v>
      </c>
      <c r="M23" s="74">
        <v>128979</v>
      </c>
    </row>
    <row r="24" spans="1:13" x14ac:dyDescent="0.3">
      <c r="A24" s="20">
        <v>44359</v>
      </c>
      <c r="B24" s="21">
        <v>222559</v>
      </c>
      <c r="C24" s="21">
        <f t="shared" si="3"/>
        <v>1219</v>
      </c>
      <c r="D24" s="230">
        <f t="shared" si="1"/>
        <v>5.507364236016987E-3</v>
      </c>
      <c r="E24" s="21">
        <v>92811</v>
      </c>
      <c r="F24" s="21">
        <v>129748</v>
      </c>
      <c r="G24" s="21">
        <v>0</v>
      </c>
      <c r="H24" s="21">
        <v>19</v>
      </c>
      <c r="I24" s="21">
        <v>392</v>
      </c>
      <c r="J24" s="21">
        <v>92400</v>
      </c>
      <c r="K24" s="21">
        <v>469</v>
      </c>
      <c r="L24" s="21">
        <v>76</v>
      </c>
      <c r="M24" s="74">
        <v>129203</v>
      </c>
    </row>
    <row r="25" spans="1:13" x14ac:dyDescent="0.3">
      <c r="A25" s="33">
        <v>44366</v>
      </c>
      <c r="B25" s="93">
        <v>230412</v>
      </c>
      <c r="C25" s="93">
        <f t="shared" si="3"/>
        <v>7853</v>
      </c>
      <c r="D25" s="230">
        <f t="shared" si="1"/>
        <v>3.5285025543788387E-2</v>
      </c>
      <c r="E25" s="93">
        <v>96420</v>
      </c>
      <c r="F25" s="93">
        <v>133992</v>
      </c>
      <c r="G25" s="93">
        <v>0</v>
      </c>
      <c r="H25" s="93">
        <v>15</v>
      </c>
      <c r="I25" s="93">
        <v>338</v>
      </c>
      <c r="J25" s="93">
        <v>96067</v>
      </c>
      <c r="K25" s="93">
        <v>443</v>
      </c>
      <c r="L25" s="93">
        <v>59</v>
      </c>
      <c r="M25" s="105">
        <v>133490</v>
      </c>
    </row>
    <row r="26" spans="1:13" x14ac:dyDescent="0.3">
      <c r="A26" s="109">
        <v>44373</v>
      </c>
      <c r="B26" s="93">
        <v>217054</v>
      </c>
      <c r="C26" s="93">
        <f t="shared" ref="C26:C31" si="4">B26-B25</f>
        <v>-13358</v>
      </c>
      <c r="D26" s="230">
        <f t="shared" si="1"/>
        <v>-5.7974411054979774E-2</v>
      </c>
      <c r="E26" s="93">
        <v>87752</v>
      </c>
      <c r="F26" s="93">
        <v>129302</v>
      </c>
      <c r="G26" s="93">
        <v>0</v>
      </c>
      <c r="H26" s="93">
        <v>17</v>
      </c>
      <c r="I26" s="93">
        <v>328</v>
      </c>
      <c r="J26" s="93">
        <v>87407</v>
      </c>
      <c r="K26" s="93">
        <v>452</v>
      </c>
      <c r="L26" s="93">
        <v>68</v>
      </c>
      <c r="M26" s="105">
        <v>128782</v>
      </c>
    </row>
    <row r="27" spans="1:13" x14ac:dyDescent="0.3">
      <c r="A27" s="20">
        <v>44380</v>
      </c>
      <c r="B27" s="119">
        <v>215537.4</v>
      </c>
      <c r="C27" s="119">
        <f t="shared" si="4"/>
        <v>-1516.6000000000058</v>
      </c>
      <c r="D27" s="230">
        <f t="shared" si="1"/>
        <v>-6.987201341601656E-3</v>
      </c>
      <c r="E27" s="119">
        <v>87370</v>
      </c>
      <c r="F27" s="119">
        <v>128167.4</v>
      </c>
      <c r="G27" s="119">
        <v>0</v>
      </c>
      <c r="H27" s="119">
        <v>64</v>
      </c>
      <c r="I27" s="119">
        <v>384</v>
      </c>
      <c r="J27" s="119">
        <v>86922</v>
      </c>
      <c r="K27" s="119">
        <v>490</v>
      </c>
      <c r="L27" s="119">
        <v>254.4</v>
      </c>
      <c r="M27" s="131">
        <v>127423</v>
      </c>
    </row>
    <row r="28" spans="1:13" x14ac:dyDescent="0.3">
      <c r="A28" s="33">
        <v>44387</v>
      </c>
      <c r="B28" s="132">
        <v>215862</v>
      </c>
      <c r="C28" s="132">
        <f t="shared" si="4"/>
        <v>324.60000000000582</v>
      </c>
      <c r="D28" s="230">
        <f t="shared" si="1"/>
        <v>1.5060031344908394E-3</v>
      </c>
      <c r="E28" s="132">
        <v>87319</v>
      </c>
      <c r="F28" s="132">
        <v>128543</v>
      </c>
      <c r="G28" s="132">
        <v>0</v>
      </c>
      <c r="H28" s="132">
        <v>50</v>
      </c>
      <c r="I28" s="132">
        <v>545</v>
      </c>
      <c r="J28" s="132">
        <v>86724</v>
      </c>
      <c r="K28" s="132">
        <v>516</v>
      </c>
      <c r="L28" s="132">
        <v>198</v>
      </c>
      <c r="M28" s="144">
        <v>127829</v>
      </c>
    </row>
    <row r="29" spans="1:13" x14ac:dyDescent="0.3">
      <c r="A29" s="20">
        <v>44394</v>
      </c>
      <c r="B29" s="132">
        <v>226090</v>
      </c>
      <c r="C29" s="132">
        <f t="shared" si="4"/>
        <v>10228</v>
      </c>
      <c r="D29" s="230">
        <f t="shared" si="1"/>
        <v>4.7382123764256795E-2</v>
      </c>
      <c r="E29" s="132">
        <v>84959</v>
      </c>
      <c r="F29" s="132">
        <v>141131</v>
      </c>
      <c r="G29" s="132">
        <v>0</v>
      </c>
      <c r="H29" s="132">
        <v>80.600000000000009</v>
      </c>
      <c r="I29" s="132">
        <v>453</v>
      </c>
      <c r="J29" s="132">
        <v>84425</v>
      </c>
      <c r="K29" s="132">
        <v>535</v>
      </c>
      <c r="L29" s="132">
        <v>322.40000000000003</v>
      </c>
      <c r="M29" s="144">
        <v>140274</v>
      </c>
    </row>
    <row r="30" spans="1:13" x14ac:dyDescent="0.3">
      <c r="A30" s="33">
        <v>44401</v>
      </c>
      <c r="B30" s="132">
        <v>238431</v>
      </c>
      <c r="C30" s="132">
        <f t="shared" si="4"/>
        <v>12341</v>
      </c>
      <c r="D30" s="230">
        <f t="shared" si="1"/>
        <v>5.4584457516918039E-2</v>
      </c>
      <c r="E30" s="132">
        <v>88338</v>
      </c>
      <c r="F30" s="132">
        <v>150093</v>
      </c>
      <c r="G30" s="132">
        <v>0</v>
      </c>
      <c r="H30" s="132">
        <v>49</v>
      </c>
      <c r="I30" s="132">
        <v>444</v>
      </c>
      <c r="J30" s="132">
        <v>87845</v>
      </c>
      <c r="K30" s="132">
        <v>526</v>
      </c>
      <c r="L30" s="132">
        <v>196</v>
      </c>
      <c r="M30" s="144">
        <v>149371</v>
      </c>
    </row>
    <row r="31" spans="1:13" x14ac:dyDescent="0.3">
      <c r="A31" s="20">
        <v>44408</v>
      </c>
      <c r="B31" s="21">
        <v>233051</v>
      </c>
      <c r="C31" s="21">
        <f t="shared" si="4"/>
        <v>-5380</v>
      </c>
      <c r="D31" s="230">
        <f t="shared" si="1"/>
        <v>-2.2564179993373346E-2</v>
      </c>
      <c r="E31" s="21">
        <v>87368</v>
      </c>
      <c r="F31" s="21">
        <v>145683</v>
      </c>
      <c r="G31" s="21">
        <v>0</v>
      </c>
      <c r="H31" s="21">
        <v>64</v>
      </c>
      <c r="I31" s="21">
        <v>717</v>
      </c>
      <c r="J31" s="21">
        <v>86587</v>
      </c>
      <c r="K31" s="21">
        <v>525</v>
      </c>
      <c r="L31" s="21">
        <v>257</v>
      </c>
      <c r="M31" s="74">
        <v>144901</v>
      </c>
    </row>
    <row r="32" spans="1:13" x14ac:dyDescent="0.3">
      <c r="A32" s="33">
        <v>44415</v>
      </c>
      <c r="B32" s="21">
        <v>216053</v>
      </c>
      <c r="C32" s="21">
        <f t="shared" ref="C32:C37" si="5">B32-B31</f>
        <v>-16998</v>
      </c>
      <c r="D32" s="230">
        <f t="shared" si="1"/>
        <v>-7.2936824986805468E-2</v>
      </c>
      <c r="E32" s="21">
        <v>81223</v>
      </c>
      <c r="F32" s="21">
        <v>134830</v>
      </c>
      <c r="G32" s="21">
        <v>0</v>
      </c>
      <c r="H32" s="21">
        <v>33</v>
      </c>
      <c r="I32" s="21">
        <v>527</v>
      </c>
      <c r="J32" s="21">
        <v>80663</v>
      </c>
      <c r="K32" s="21">
        <v>543</v>
      </c>
      <c r="L32" s="21">
        <v>131</v>
      </c>
      <c r="M32" s="74">
        <v>134156</v>
      </c>
    </row>
    <row r="33" spans="1:13" x14ac:dyDescent="0.3">
      <c r="A33" s="20">
        <v>44422</v>
      </c>
      <c r="B33" s="21">
        <v>202840</v>
      </c>
      <c r="C33" s="21">
        <f t="shared" si="5"/>
        <v>-13213</v>
      </c>
      <c r="D33" s="230">
        <f t="shared" si="1"/>
        <v>-6.1156290354681488E-2</v>
      </c>
      <c r="E33" s="21">
        <v>78499</v>
      </c>
      <c r="F33" s="21">
        <v>124341</v>
      </c>
      <c r="G33" s="21">
        <v>0</v>
      </c>
      <c r="H33" s="21">
        <v>41</v>
      </c>
      <c r="I33" s="21">
        <v>582</v>
      </c>
      <c r="J33" s="21">
        <v>77876</v>
      </c>
      <c r="K33" s="21">
        <v>535</v>
      </c>
      <c r="L33" s="21">
        <v>164</v>
      </c>
      <c r="M33" s="74">
        <v>123642</v>
      </c>
    </row>
    <row r="34" spans="1:13" x14ac:dyDescent="0.3">
      <c r="A34" s="33">
        <v>44429</v>
      </c>
      <c r="B34" s="151">
        <v>194343</v>
      </c>
      <c r="C34" s="151">
        <f t="shared" si="5"/>
        <v>-8497</v>
      </c>
      <c r="D34" s="230">
        <f t="shared" si="1"/>
        <v>-4.1890159731808319E-2</v>
      </c>
      <c r="E34" s="151">
        <v>78464</v>
      </c>
      <c r="F34" s="151">
        <v>115879</v>
      </c>
      <c r="G34" s="151">
        <v>0</v>
      </c>
      <c r="H34" s="151">
        <v>21</v>
      </c>
      <c r="I34" s="151">
        <v>908</v>
      </c>
      <c r="J34" s="151">
        <v>77535</v>
      </c>
      <c r="K34" s="151">
        <v>522</v>
      </c>
      <c r="L34" s="151">
        <v>83</v>
      </c>
      <c r="M34" s="164">
        <v>115274</v>
      </c>
    </row>
    <row r="35" spans="1:13" x14ac:dyDescent="0.3">
      <c r="A35" s="20">
        <v>44436</v>
      </c>
      <c r="B35" s="21">
        <v>185694</v>
      </c>
      <c r="C35" s="21">
        <f t="shared" si="5"/>
        <v>-8649</v>
      </c>
      <c r="D35" s="230">
        <f t="shared" si="1"/>
        <v>-4.4503789691421866E-2</v>
      </c>
      <c r="E35" s="21">
        <v>75063</v>
      </c>
      <c r="F35" s="21">
        <v>110631</v>
      </c>
      <c r="G35" s="21">
        <v>0</v>
      </c>
      <c r="H35" s="21">
        <v>26</v>
      </c>
      <c r="I35" s="21">
        <v>818</v>
      </c>
      <c r="J35" s="21">
        <v>74219</v>
      </c>
      <c r="K35" s="21">
        <v>503</v>
      </c>
      <c r="L35" s="21">
        <v>103</v>
      </c>
      <c r="M35" s="74">
        <v>110025</v>
      </c>
    </row>
    <row r="36" spans="1:13" x14ac:dyDescent="0.3">
      <c r="A36" s="33">
        <v>44443</v>
      </c>
      <c r="B36" s="174">
        <v>177107</v>
      </c>
      <c r="C36" s="174">
        <f t="shared" si="5"/>
        <v>-8587</v>
      </c>
      <c r="D36" s="230">
        <f t="shared" si="1"/>
        <v>-4.6242743438129397E-2</v>
      </c>
      <c r="E36" s="174">
        <v>73901</v>
      </c>
      <c r="F36" s="174">
        <v>103206</v>
      </c>
      <c r="G36" s="174">
        <v>0</v>
      </c>
      <c r="H36" s="174">
        <v>17</v>
      </c>
      <c r="I36" s="174">
        <v>711</v>
      </c>
      <c r="J36" s="174">
        <v>73173</v>
      </c>
      <c r="K36" s="174">
        <v>458</v>
      </c>
      <c r="L36" s="174">
        <v>66</v>
      </c>
      <c r="M36" s="189">
        <v>102682</v>
      </c>
    </row>
    <row r="37" spans="1:13" x14ac:dyDescent="0.3">
      <c r="A37" s="33">
        <v>44450</v>
      </c>
      <c r="B37" s="174">
        <v>192207</v>
      </c>
      <c r="C37" s="174">
        <f t="shared" si="5"/>
        <v>15100</v>
      </c>
      <c r="D37" s="230">
        <f t="shared" si="1"/>
        <v>8.52591935948325E-2</v>
      </c>
      <c r="E37" s="174">
        <v>74045</v>
      </c>
      <c r="F37" s="174">
        <v>118162</v>
      </c>
      <c r="G37" s="174">
        <v>0</v>
      </c>
      <c r="H37" s="174">
        <v>30</v>
      </c>
      <c r="I37" s="174">
        <v>727</v>
      </c>
      <c r="J37" s="174">
        <v>73288</v>
      </c>
      <c r="K37" s="174">
        <v>512</v>
      </c>
      <c r="L37" s="174">
        <v>115</v>
      </c>
      <c r="M37" s="189">
        <v>117535</v>
      </c>
    </row>
    <row r="38" spans="1:13" x14ac:dyDescent="0.3">
      <c r="A38" s="33">
        <v>44457</v>
      </c>
      <c r="B38" s="21">
        <v>199699</v>
      </c>
      <c r="C38" s="21">
        <f t="shared" ref="C38:C43" si="6">B38-B37</f>
        <v>7492</v>
      </c>
      <c r="D38" s="230">
        <f t="shared" si="1"/>
        <v>3.8978809304551866E-2</v>
      </c>
      <c r="E38" s="21">
        <v>76533</v>
      </c>
      <c r="F38" s="21">
        <v>123166</v>
      </c>
      <c r="G38" s="21">
        <v>0</v>
      </c>
      <c r="H38" s="21">
        <v>23</v>
      </c>
      <c r="I38" s="21">
        <v>929</v>
      </c>
      <c r="J38" s="21">
        <v>75581</v>
      </c>
      <c r="K38" s="193">
        <v>480</v>
      </c>
      <c r="L38" s="21">
        <v>90</v>
      </c>
      <c r="M38" s="74">
        <v>122596</v>
      </c>
    </row>
    <row r="39" spans="1:13" x14ac:dyDescent="0.3">
      <c r="A39" s="20">
        <v>44464</v>
      </c>
      <c r="B39" s="21">
        <v>195314</v>
      </c>
      <c r="C39" s="21">
        <f t="shared" si="6"/>
        <v>-4385</v>
      </c>
      <c r="D39" s="230">
        <f t="shared" si="1"/>
        <v>-2.1958046860525091E-2</v>
      </c>
      <c r="E39" s="21">
        <v>71163</v>
      </c>
      <c r="F39" s="21">
        <v>124151</v>
      </c>
      <c r="G39" s="21">
        <v>0</v>
      </c>
      <c r="H39" s="21">
        <v>27</v>
      </c>
      <c r="I39" s="21">
        <v>683</v>
      </c>
      <c r="J39" s="21">
        <v>70453</v>
      </c>
      <c r="K39" s="21">
        <v>500</v>
      </c>
      <c r="L39" s="21">
        <v>110</v>
      </c>
      <c r="M39" s="74">
        <v>123541</v>
      </c>
    </row>
    <row r="40" spans="1:13" x14ac:dyDescent="0.3">
      <c r="A40" s="20">
        <v>44471</v>
      </c>
      <c r="B40" s="197">
        <v>179058</v>
      </c>
      <c r="C40" s="197">
        <f t="shared" si="6"/>
        <v>-16256</v>
      </c>
      <c r="D40" s="230">
        <f t="shared" si="1"/>
        <v>-8.3230080792979513E-2</v>
      </c>
      <c r="E40" s="197">
        <v>58982</v>
      </c>
      <c r="F40" s="197">
        <v>120076</v>
      </c>
      <c r="G40" s="197">
        <v>0</v>
      </c>
      <c r="H40" s="197">
        <v>55</v>
      </c>
      <c r="I40" s="197">
        <v>480</v>
      </c>
      <c r="J40" s="197">
        <v>58447</v>
      </c>
      <c r="K40" s="197">
        <v>512</v>
      </c>
      <c r="L40" s="197">
        <v>220</v>
      </c>
      <c r="M40" s="199">
        <v>119344</v>
      </c>
    </row>
    <row r="41" spans="1:13" x14ac:dyDescent="0.3">
      <c r="A41" s="33">
        <v>44478</v>
      </c>
      <c r="B41" s="197">
        <v>138934</v>
      </c>
      <c r="C41" s="197">
        <f t="shared" si="6"/>
        <v>-40124</v>
      </c>
      <c r="D41" s="230">
        <f t="shared" si="1"/>
        <v>-0.22408381641702688</v>
      </c>
      <c r="E41" s="197">
        <v>38401</v>
      </c>
      <c r="F41" s="197">
        <v>100533</v>
      </c>
      <c r="G41" s="197">
        <v>0</v>
      </c>
      <c r="H41" s="197">
        <v>15</v>
      </c>
      <c r="I41" s="197">
        <v>374</v>
      </c>
      <c r="J41" s="197">
        <v>38012</v>
      </c>
      <c r="K41" s="197">
        <v>519</v>
      </c>
      <c r="L41" s="197">
        <v>61</v>
      </c>
      <c r="M41" s="199">
        <v>99953</v>
      </c>
    </row>
    <row r="42" spans="1:13" x14ac:dyDescent="0.3">
      <c r="A42" s="20">
        <v>44485</v>
      </c>
      <c r="B42" s="197">
        <v>119077</v>
      </c>
      <c r="C42" s="197">
        <f t="shared" si="6"/>
        <v>-19857</v>
      </c>
      <c r="D42" s="230">
        <f t="shared" si="1"/>
        <v>-0.1429239782918508</v>
      </c>
      <c r="E42" s="197">
        <v>27530</v>
      </c>
      <c r="F42" s="197">
        <v>91547</v>
      </c>
      <c r="G42" s="197">
        <v>0</v>
      </c>
      <c r="H42" s="197">
        <v>35</v>
      </c>
      <c r="I42" s="197">
        <v>333</v>
      </c>
      <c r="J42" s="197">
        <v>27162</v>
      </c>
      <c r="K42" s="197">
        <v>524</v>
      </c>
      <c r="L42" s="197">
        <v>138</v>
      </c>
      <c r="M42" s="199">
        <v>90885</v>
      </c>
    </row>
    <row r="43" spans="1:13" x14ac:dyDescent="0.3">
      <c r="A43" s="20">
        <v>44492</v>
      </c>
      <c r="B43" s="197">
        <v>93275</v>
      </c>
      <c r="C43" s="197">
        <f t="shared" si="6"/>
        <v>-25802</v>
      </c>
      <c r="D43" s="230">
        <f t="shared" si="1"/>
        <v>-0.21668332255599318</v>
      </c>
      <c r="E43" s="197">
        <v>21679</v>
      </c>
      <c r="F43" s="197">
        <v>71596</v>
      </c>
      <c r="G43" s="197">
        <v>0</v>
      </c>
      <c r="H43" s="197">
        <v>56</v>
      </c>
      <c r="I43" s="197">
        <v>557</v>
      </c>
      <c r="J43" s="197">
        <v>21066</v>
      </c>
      <c r="K43" s="197">
        <v>517</v>
      </c>
      <c r="L43" s="197">
        <v>222</v>
      </c>
      <c r="M43" s="199">
        <v>70857</v>
      </c>
    </row>
    <row r="44" spans="1:13" x14ac:dyDescent="0.3">
      <c r="A44" s="20">
        <v>44499</v>
      </c>
      <c r="B44" s="21">
        <v>76996</v>
      </c>
      <c r="C44" s="21">
        <f>B44-B43</f>
        <v>-16279</v>
      </c>
      <c r="D44" s="230">
        <f t="shared" si="1"/>
        <v>-0.17452693647815598</v>
      </c>
      <c r="E44" s="21">
        <v>19090</v>
      </c>
      <c r="F44" s="21">
        <v>57906</v>
      </c>
      <c r="G44" s="21">
        <v>0</v>
      </c>
      <c r="H44" s="21">
        <v>79</v>
      </c>
      <c r="I44" s="21">
        <v>314</v>
      </c>
      <c r="J44" s="21">
        <v>18697</v>
      </c>
      <c r="K44" s="21">
        <v>525</v>
      </c>
      <c r="L44" s="21">
        <v>318</v>
      </c>
      <c r="M44" s="74">
        <v>57063</v>
      </c>
    </row>
    <row r="45" spans="1:13" x14ac:dyDescent="0.3">
      <c r="A45" s="33">
        <v>44506</v>
      </c>
      <c r="B45" s="21">
        <v>52186</v>
      </c>
      <c r="C45" s="21">
        <f>B45-B44</f>
        <v>-24810</v>
      </c>
      <c r="D45" s="230">
        <f t="shared" si="1"/>
        <v>-0.32222453114447502</v>
      </c>
      <c r="E45" s="21">
        <v>14076</v>
      </c>
      <c r="F45" s="21">
        <v>38110</v>
      </c>
      <c r="G45" s="21">
        <v>0</v>
      </c>
      <c r="H45" s="21">
        <v>146</v>
      </c>
      <c r="I45" s="21">
        <v>506</v>
      </c>
      <c r="J45" s="21">
        <v>13424</v>
      </c>
      <c r="K45" s="21">
        <v>521</v>
      </c>
      <c r="L45" s="21">
        <v>584</v>
      </c>
      <c r="M45" s="74">
        <v>37005</v>
      </c>
    </row>
    <row r="46" spans="1:13" x14ac:dyDescent="0.3">
      <c r="A46" s="20">
        <v>44513</v>
      </c>
      <c r="B46" s="215">
        <v>33075</v>
      </c>
      <c r="C46" s="215">
        <f>B46-B45</f>
        <v>-19111</v>
      </c>
      <c r="D46" s="230">
        <f t="shared" si="1"/>
        <v>-0.36620932817230673</v>
      </c>
      <c r="E46" s="215">
        <v>10734</v>
      </c>
      <c r="F46" s="215">
        <v>22341</v>
      </c>
      <c r="G46" s="215">
        <v>0</v>
      </c>
      <c r="H46" s="215">
        <v>41</v>
      </c>
      <c r="I46" s="215">
        <v>522</v>
      </c>
      <c r="J46" s="215">
        <v>10171</v>
      </c>
      <c r="K46" s="215">
        <v>516</v>
      </c>
      <c r="L46" s="215">
        <v>165</v>
      </c>
      <c r="M46" s="217">
        <v>21660</v>
      </c>
    </row>
    <row r="47" spans="1:13" x14ac:dyDescent="0.3">
      <c r="A47" s="20">
        <v>44520</v>
      </c>
      <c r="B47" s="215">
        <v>11841</v>
      </c>
      <c r="C47" s="215">
        <f t="shared" ref="C47:C48" si="7">B47-B46</f>
        <v>-21234</v>
      </c>
      <c r="D47" s="230">
        <f t="shared" si="1"/>
        <v>-0.64199546485260772</v>
      </c>
      <c r="E47" s="215">
        <v>5822</v>
      </c>
      <c r="F47" s="215">
        <v>6019</v>
      </c>
      <c r="G47" s="215">
        <v>0</v>
      </c>
      <c r="H47" s="215">
        <v>9</v>
      </c>
      <c r="I47" s="215">
        <v>583</v>
      </c>
      <c r="J47" s="215">
        <v>5230</v>
      </c>
      <c r="K47" s="215">
        <v>505</v>
      </c>
      <c r="L47" s="215">
        <v>38</v>
      </c>
      <c r="M47" s="217">
        <v>5476</v>
      </c>
    </row>
    <row r="48" spans="1:13" x14ac:dyDescent="0.3">
      <c r="A48" s="33">
        <v>44527</v>
      </c>
      <c r="B48" s="215">
        <v>12321</v>
      </c>
      <c r="C48" s="215">
        <f t="shared" si="7"/>
        <v>480</v>
      </c>
      <c r="D48" s="230">
        <f t="shared" si="1"/>
        <v>4.0537116797567774E-2</v>
      </c>
      <c r="E48" s="215">
        <v>6785</v>
      </c>
      <c r="F48" s="215">
        <v>5536</v>
      </c>
      <c r="G48" s="215">
        <v>0</v>
      </c>
      <c r="H48" s="215">
        <v>31</v>
      </c>
      <c r="I48" s="215">
        <v>1582</v>
      </c>
      <c r="J48" s="215">
        <v>5172</v>
      </c>
      <c r="K48" s="215">
        <v>517</v>
      </c>
      <c r="L48" s="215">
        <v>124</v>
      </c>
      <c r="M48" s="217">
        <v>4895</v>
      </c>
    </row>
    <row r="49" spans="1:13" x14ac:dyDescent="0.3">
      <c r="A49" s="20">
        <v>44534</v>
      </c>
      <c r="B49" s="215">
        <v>11582</v>
      </c>
      <c r="C49" s="215">
        <f t="shared" ref="C49:C54" si="8">B49-B48</f>
        <v>-739</v>
      </c>
      <c r="D49" s="230">
        <f t="shared" si="1"/>
        <v>-5.9978897816735655E-2</v>
      </c>
      <c r="E49" s="215">
        <v>6065</v>
      </c>
      <c r="F49" s="215">
        <v>5517</v>
      </c>
      <c r="G49" s="215">
        <v>0</v>
      </c>
      <c r="H49" s="215">
        <v>50</v>
      </c>
      <c r="I49" s="215">
        <v>1166</v>
      </c>
      <c r="J49" s="215">
        <v>4849</v>
      </c>
      <c r="K49" s="215">
        <v>504</v>
      </c>
      <c r="L49" s="215">
        <v>202</v>
      </c>
      <c r="M49" s="217">
        <v>4811</v>
      </c>
    </row>
    <row r="50" spans="1:13" x14ac:dyDescent="0.3">
      <c r="A50" s="20">
        <v>44541</v>
      </c>
      <c r="B50" s="215">
        <v>10968</v>
      </c>
      <c r="C50" s="215">
        <f t="shared" si="8"/>
        <v>-614</v>
      </c>
      <c r="D50" s="230">
        <f t="shared" si="1"/>
        <v>-5.3013296494560526E-2</v>
      </c>
      <c r="E50" s="215">
        <v>5651</v>
      </c>
      <c r="F50" s="215">
        <v>5317</v>
      </c>
      <c r="G50" s="215">
        <v>0</v>
      </c>
      <c r="H50" s="215">
        <v>24</v>
      </c>
      <c r="I50" s="215">
        <v>913</v>
      </c>
      <c r="J50" s="215">
        <v>4714</v>
      </c>
      <c r="K50" s="215">
        <v>446</v>
      </c>
      <c r="L50" s="215">
        <v>96</v>
      </c>
      <c r="M50" s="217">
        <v>4775</v>
      </c>
    </row>
    <row r="51" spans="1:13" x14ac:dyDescent="0.3">
      <c r="A51" s="20">
        <v>44548</v>
      </c>
      <c r="B51" s="215">
        <v>10250</v>
      </c>
      <c r="C51" s="215">
        <f t="shared" si="8"/>
        <v>-718</v>
      </c>
      <c r="D51" s="230">
        <f t="shared" si="1"/>
        <v>-6.5463165572574769E-2</v>
      </c>
      <c r="E51" s="215">
        <v>5010</v>
      </c>
      <c r="F51" s="215">
        <v>5240</v>
      </c>
      <c r="G51" s="215">
        <v>0</v>
      </c>
      <c r="H51" s="215">
        <v>21</v>
      </c>
      <c r="I51" s="215">
        <v>442</v>
      </c>
      <c r="J51" s="215">
        <v>4547</v>
      </c>
      <c r="K51" s="215">
        <v>416</v>
      </c>
      <c r="L51" s="215">
        <v>86</v>
      </c>
      <c r="M51" s="217">
        <v>4738</v>
      </c>
    </row>
    <row r="52" spans="1:13" x14ac:dyDescent="0.3">
      <c r="A52" s="20">
        <v>44555</v>
      </c>
      <c r="B52" s="215">
        <v>10137</v>
      </c>
      <c r="C52" s="215">
        <f t="shared" si="8"/>
        <v>-113</v>
      </c>
      <c r="D52" s="230">
        <f t="shared" si="1"/>
        <v>-1.1024390243902438E-2</v>
      </c>
      <c r="E52" s="215">
        <v>4820</v>
      </c>
      <c r="F52" s="215">
        <v>5317</v>
      </c>
      <c r="G52" s="215">
        <v>0</v>
      </c>
      <c r="H52" s="215">
        <v>23</v>
      </c>
      <c r="I52" s="215">
        <v>380</v>
      </c>
      <c r="J52" s="215">
        <v>4417</v>
      </c>
      <c r="K52" s="215">
        <v>396</v>
      </c>
      <c r="L52" s="215">
        <v>90</v>
      </c>
      <c r="M52" s="217">
        <v>4831</v>
      </c>
    </row>
    <row r="53" spans="1:13" x14ac:dyDescent="0.3">
      <c r="A53" s="20">
        <v>44562</v>
      </c>
      <c r="B53" s="215">
        <v>10494</v>
      </c>
      <c r="C53" s="215">
        <f t="shared" si="8"/>
        <v>357</v>
      </c>
      <c r="D53" s="230">
        <f t="shared" si="1"/>
        <v>3.5217519976324357E-2</v>
      </c>
      <c r="E53" s="215">
        <v>4982</v>
      </c>
      <c r="F53" s="215">
        <v>5512</v>
      </c>
      <c r="G53" s="215">
        <v>0</v>
      </c>
      <c r="H53" s="215">
        <v>23</v>
      </c>
      <c r="I53" s="215">
        <v>342</v>
      </c>
      <c r="J53" s="215">
        <v>4617</v>
      </c>
      <c r="K53" s="215">
        <v>362</v>
      </c>
      <c r="L53" s="215">
        <v>91</v>
      </c>
      <c r="M53" s="217">
        <v>5059</v>
      </c>
    </row>
    <row r="54" spans="1:13" x14ac:dyDescent="0.3">
      <c r="A54" s="20">
        <v>44569</v>
      </c>
      <c r="B54" s="215">
        <v>9845</v>
      </c>
      <c r="C54" s="215">
        <f t="shared" si="8"/>
        <v>-649</v>
      </c>
      <c r="D54" s="230">
        <f t="shared" si="1"/>
        <v>-6.1844863731656187E-2</v>
      </c>
      <c r="E54" s="215">
        <v>4323</v>
      </c>
      <c r="F54" s="215">
        <v>5522</v>
      </c>
      <c r="G54" s="215">
        <v>0</v>
      </c>
      <c r="H54" s="215">
        <v>64</v>
      </c>
      <c r="I54" s="215">
        <v>336</v>
      </c>
      <c r="J54" s="215">
        <v>3923</v>
      </c>
      <c r="K54" s="215">
        <v>336</v>
      </c>
      <c r="L54" s="215">
        <v>257</v>
      </c>
      <c r="M54" s="217">
        <v>4929</v>
      </c>
    </row>
    <row r="55" spans="1:13" x14ac:dyDescent="0.3">
      <c r="A55" s="233">
        <v>44576</v>
      </c>
      <c r="B55" s="234">
        <v>8776</v>
      </c>
      <c r="C55" s="234">
        <f t="shared" ref="C55:C60" si="9">B55-B54</f>
        <v>-1069</v>
      </c>
      <c r="D55" s="27">
        <f t="shared" si="1"/>
        <v>-0.10858303707465719</v>
      </c>
      <c r="E55" s="234">
        <v>3908</v>
      </c>
      <c r="F55" s="234">
        <v>4868</v>
      </c>
      <c r="G55" s="234">
        <v>0</v>
      </c>
      <c r="H55" s="234">
        <v>29</v>
      </c>
      <c r="I55" s="234">
        <v>385</v>
      </c>
      <c r="J55" s="234">
        <v>3494</v>
      </c>
      <c r="K55" s="234">
        <v>289</v>
      </c>
      <c r="L55" s="234">
        <v>116</v>
      </c>
      <c r="M55" s="236">
        <v>4463</v>
      </c>
    </row>
    <row r="56" spans="1:13" x14ac:dyDescent="0.3">
      <c r="A56" s="20">
        <v>44583</v>
      </c>
      <c r="B56" s="215">
        <v>7943</v>
      </c>
      <c r="C56" s="215">
        <f t="shared" si="9"/>
        <v>-833</v>
      </c>
      <c r="D56" s="263">
        <f t="shared" si="1"/>
        <v>-9.4917958067456704E-2</v>
      </c>
      <c r="E56" s="215">
        <v>3597</v>
      </c>
      <c r="F56" s="215">
        <v>4346</v>
      </c>
      <c r="G56" s="215">
        <v>0</v>
      </c>
      <c r="H56" s="215">
        <v>19</v>
      </c>
      <c r="I56" s="215">
        <v>290</v>
      </c>
      <c r="J56" s="215">
        <v>3288</v>
      </c>
      <c r="K56" s="215">
        <v>256</v>
      </c>
      <c r="L56" s="215">
        <v>78</v>
      </c>
      <c r="M56" s="217">
        <v>4012</v>
      </c>
    </row>
    <row r="57" spans="1:13" x14ac:dyDescent="0.3">
      <c r="A57" s="20">
        <v>44590</v>
      </c>
      <c r="B57" s="215">
        <v>7292</v>
      </c>
      <c r="C57" s="215">
        <f t="shared" si="9"/>
        <v>-651</v>
      </c>
      <c r="D57" s="263">
        <f t="shared" si="1"/>
        <v>-8.1958957572705521E-2</v>
      </c>
      <c r="E57" s="215">
        <v>3184</v>
      </c>
      <c r="F57" s="215">
        <v>4108</v>
      </c>
      <c r="G57" s="215">
        <v>0</v>
      </c>
      <c r="H57" s="215">
        <v>17</v>
      </c>
      <c r="I57" s="215">
        <v>394</v>
      </c>
      <c r="J57" s="215">
        <v>2773</v>
      </c>
      <c r="K57" s="215">
        <v>218</v>
      </c>
      <c r="L57" s="215">
        <v>68</v>
      </c>
      <c r="M57" s="217">
        <v>3822</v>
      </c>
    </row>
    <row r="58" spans="1:13" x14ac:dyDescent="0.3">
      <c r="A58" s="20">
        <v>44597</v>
      </c>
      <c r="B58" s="21">
        <v>6889</v>
      </c>
      <c r="C58" s="21">
        <f t="shared" si="9"/>
        <v>-403</v>
      </c>
      <c r="D58" s="263">
        <f t="shared" si="1"/>
        <v>-5.5266044980800878E-2</v>
      </c>
      <c r="E58" s="21">
        <v>3105</v>
      </c>
      <c r="F58" s="21">
        <v>3784</v>
      </c>
      <c r="G58" s="21">
        <v>0</v>
      </c>
      <c r="H58" s="21">
        <v>23</v>
      </c>
      <c r="I58" s="21">
        <v>499</v>
      </c>
      <c r="J58" s="21">
        <v>2583</v>
      </c>
      <c r="K58" s="21">
        <v>191</v>
      </c>
      <c r="L58" s="21">
        <v>92</v>
      </c>
      <c r="M58" s="74">
        <v>3501</v>
      </c>
    </row>
    <row r="59" spans="1:13" x14ac:dyDescent="0.3">
      <c r="A59" s="20">
        <v>44604</v>
      </c>
      <c r="B59" s="21">
        <v>6627</v>
      </c>
      <c r="C59" s="21">
        <f t="shared" si="9"/>
        <v>-262</v>
      </c>
      <c r="D59" s="263">
        <f t="shared" si="1"/>
        <v>-3.8031644650892725E-2</v>
      </c>
      <c r="E59" s="21">
        <v>3200</v>
      </c>
      <c r="F59" s="21">
        <v>3427</v>
      </c>
      <c r="G59" s="21">
        <v>0</v>
      </c>
      <c r="H59" s="21">
        <v>17</v>
      </c>
      <c r="I59" s="21">
        <v>424</v>
      </c>
      <c r="J59" s="21">
        <v>2759</v>
      </c>
      <c r="K59" s="21">
        <v>159</v>
      </c>
      <c r="L59" s="21">
        <v>67</v>
      </c>
      <c r="M59" s="74">
        <v>3201</v>
      </c>
    </row>
    <row r="60" spans="1:13" x14ac:dyDescent="0.3">
      <c r="A60" s="20">
        <v>44611</v>
      </c>
      <c r="B60" s="250">
        <v>6211</v>
      </c>
      <c r="C60" s="250">
        <f t="shared" si="9"/>
        <v>-416</v>
      </c>
      <c r="D60" s="263">
        <f t="shared" si="1"/>
        <v>-6.2773502338916556E-2</v>
      </c>
      <c r="E60" s="250">
        <v>2980</v>
      </c>
      <c r="F60" s="250">
        <v>3231</v>
      </c>
      <c r="G60" s="250">
        <v>0</v>
      </c>
      <c r="H60" s="250">
        <v>15</v>
      </c>
      <c r="I60" s="250">
        <v>468</v>
      </c>
      <c r="J60" s="250">
        <v>2497</v>
      </c>
      <c r="K60" s="250">
        <v>150</v>
      </c>
      <c r="L60" s="250">
        <v>59</v>
      </c>
      <c r="M60" s="252">
        <v>3022</v>
      </c>
    </row>
    <row r="61" spans="1:13" x14ac:dyDescent="0.3">
      <c r="A61" s="20">
        <v>44618</v>
      </c>
      <c r="B61" s="250">
        <v>5863</v>
      </c>
      <c r="C61" s="250">
        <f>B61-B60</f>
        <v>-348</v>
      </c>
      <c r="D61" s="263">
        <f t="shared" si="1"/>
        <v>-5.6029624859120913E-2</v>
      </c>
      <c r="E61" s="250">
        <v>3036</v>
      </c>
      <c r="F61" s="250">
        <v>2827</v>
      </c>
      <c r="G61" s="250">
        <v>0</v>
      </c>
      <c r="H61" s="250">
        <v>11</v>
      </c>
      <c r="I61" s="250">
        <v>615</v>
      </c>
      <c r="J61" s="250">
        <v>2410</v>
      </c>
      <c r="K61" s="250">
        <v>142</v>
      </c>
      <c r="L61" s="250">
        <v>46</v>
      </c>
      <c r="M61" s="252">
        <v>2639</v>
      </c>
    </row>
    <row r="62" spans="1:13" x14ac:dyDescent="0.3">
      <c r="A62" s="20">
        <v>44625</v>
      </c>
      <c r="B62" s="250">
        <v>6087</v>
      </c>
      <c r="C62" s="250">
        <f>B62-B61</f>
        <v>224</v>
      </c>
      <c r="D62" s="263">
        <f t="shared" si="1"/>
        <v>3.8205696742282108E-2</v>
      </c>
      <c r="E62" s="250">
        <v>4253</v>
      </c>
      <c r="F62" s="250">
        <v>1834</v>
      </c>
      <c r="G62" s="250">
        <v>0</v>
      </c>
      <c r="H62" s="250">
        <v>11</v>
      </c>
      <c r="I62" s="250">
        <v>822</v>
      </c>
      <c r="J62" s="250">
        <v>3420</v>
      </c>
      <c r="K62" s="250">
        <v>122</v>
      </c>
      <c r="L62" s="250">
        <v>46</v>
      </c>
      <c r="M62" s="252">
        <v>1666</v>
      </c>
    </row>
    <row r="63" spans="1:13" x14ac:dyDescent="0.3">
      <c r="A63" s="20">
        <v>44632</v>
      </c>
      <c r="B63" s="21">
        <v>6171</v>
      </c>
      <c r="C63" s="21">
        <f>B63-B62</f>
        <v>84</v>
      </c>
      <c r="D63" s="263">
        <f t="shared" si="1"/>
        <v>1.3799901429275506E-2</v>
      </c>
      <c r="E63" s="21">
        <v>4525</v>
      </c>
      <c r="F63" s="21">
        <v>1646</v>
      </c>
      <c r="G63" s="21">
        <v>0</v>
      </c>
      <c r="H63" s="21">
        <v>11</v>
      </c>
      <c r="I63" s="21">
        <v>486</v>
      </c>
      <c r="J63" s="21">
        <v>4028</v>
      </c>
      <c r="K63" s="21">
        <v>99</v>
      </c>
      <c r="L63" s="21">
        <v>44</v>
      </c>
      <c r="M63" s="74">
        <v>1503</v>
      </c>
    </row>
    <row r="64" spans="1:13" x14ac:dyDescent="0.3">
      <c r="A64" s="20">
        <v>44639</v>
      </c>
      <c r="B64" s="268">
        <v>7163</v>
      </c>
      <c r="C64" s="268">
        <f>B64-B63</f>
        <v>992</v>
      </c>
      <c r="D64" s="263">
        <f t="shared" si="1"/>
        <v>0.16075190406741208</v>
      </c>
      <c r="E64" s="268">
        <v>5325</v>
      </c>
      <c r="F64" s="268">
        <v>1838</v>
      </c>
      <c r="G64" s="268">
        <v>0</v>
      </c>
      <c r="H64" s="268">
        <v>13</v>
      </c>
      <c r="I64" s="268">
        <v>428</v>
      </c>
      <c r="J64" s="268">
        <v>4884</v>
      </c>
      <c r="K64" s="268">
        <v>104</v>
      </c>
      <c r="L64" s="268">
        <v>52</v>
      </c>
      <c r="M64" s="270">
        <v>1682</v>
      </c>
    </row>
    <row r="65" spans="1:13" x14ac:dyDescent="0.3">
      <c r="A65" s="20">
        <v>44646</v>
      </c>
      <c r="B65" s="268">
        <v>7655</v>
      </c>
      <c r="C65" s="268">
        <f t="shared" ref="C65:C66" si="10">B65-B64</f>
        <v>492</v>
      </c>
      <c r="D65" s="263">
        <f t="shared" si="1"/>
        <v>6.8686304620968863E-2</v>
      </c>
      <c r="E65" s="268">
        <v>5135</v>
      </c>
      <c r="F65" s="268">
        <v>2520</v>
      </c>
      <c r="G65" s="268">
        <v>0</v>
      </c>
      <c r="H65" s="268">
        <v>12</v>
      </c>
      <c r="I65" s="268">
        <v>292</v>
      </c>
      <c r="J65" s="268">
        <v>4831</v>
      </c>
      <c r="K65" s="268">
        <v>96</v>
      </c>
      <c r="L65" s="268">
        <v>47</v>
      </c>
      <c r="M65" s="270">
        <v>2377</v>
      </c>
    </row>
    <row r="66" spans="1:13" x14ac:dyDescent="0.3">
      <c r="A66" s="20">
        <v>44653</v>
      </c>
      <c r="B66" s="268">
        <v>8395</v>
      </c>
      <c r="C66" s="268">
        <f t="shared" si="10"/>
        <v>740</v>
      </c>
      <c r="D66" s="263">
        <f t="shared" si="1"/>
        <v>9.6668843892880468E-2</v>
      </c>
      <c r="E66" s="268">
        <v>4760</v>
      </c>
      <c r="F66" s="268">
        <v>3635</v>
      </c>
      <c r="G66" s="268">
        <v>0</v>
      </c>
      <c r="H66" s="268">
        <v>13</v>
      </c>
      <c r="I66" s="268">
        <v>270</v>
      </c>
      <c r="J66" s="268">
        <v>4477</v>
      </c>
      <c r="K66" s="268">
        <v>98</v>
      </c>
      <c r="L66" s="268">
        <v>53</v>
      </c>
      <c r="M66" s="270">
        <v>3484</v>
      </c>
    </row>
    <row r="67" spans="1:13" x14ac:dyDescent="0.3">
      <c r="A67" s="20">
        <v>44660</v>
      </c>
      <c r="B67" s="268">
        <v>8002</v>
      </c>
      <c r="C67" s="268">
        <f t="shared" ref="C67:C72" si="11">B67-B66</f>
        <v>-393</v>
      </c>
      <c r="D67" s="263">
        <f t="shared" si="1"/>
        <v>-4.6813579511614058E-2</v>
      </c>
      <c r="E67" s="268">
        <v>3779</v>
      </c>
      <c r="F67" s="268">
        <v>4223</v>
      </c>
      <c r="G67" s="268">
        <v>0</v>
      </c>
      <c r="H67" s="268">
        <v>16</v>
      </c>
      <c r="I67" s="268">
        <v>305</v>
      </c>
      <c r="J67" s="268">
        <v>3458</v>
      </c>
      <c r="K67" s="268">
        <v>92</v>
      </c>
      <c r="L67" s="268">
        <v>62</v>
      </c>
      <c r="M67" s="270">
        <v>4069</v>
      </c>
    </row>
    <row r="68" spans="1:13" x14ac:dyDescent="0.3">
      <c r="A68" s="20">
        <v>44667</v>
      </c>
      <c r="B68" s="268">
        <v>4461</v>
      </c>
      <c r="C68" s="268">
        <f t="shared" si="11"/>
        <v>-3541</v>
      </c>
      <c r="D68" s="263">
        <f t="shared" si="1"/>
        <v>-0.44251437140714822</v>
      </c>
      <c r="E68" s="268">
        <v>3103</v>
      </c>
      <c r="F68" s="268">
        <v>1358</v>
      </c>
      <c r="G68" s="268">
        <v>0</v>
      </c>
      <c r="H68" s="268">
        <v>10</v>
      </c>
      <c r="I68" s="268">
        <v>240</v>
      </c>
      <c r="J68" s="268">
        <v>2853</v>
      </c>
      <c r="K68" s="268">
        <v>82</v>
      </c>
      <c r="L68" s="268">
        <v>38</v>
      </c>
      <c r="M68" s="270">
        <v>1238</v>
      </c>
    </row>
    <row r="69" spans="1:13" x14ac:dyDescent="0.3">
      <c r="A69" s="20">
        <v>44674</v>
      </c>
      <c r="B69" s="268">
        <v>3558</v>
      </c>
      <c r="C69" s="268">
        <f t="shared" si="11"/>
        <v>-903</v>
      </c>
      <c r="D69" s="263">
        <f t="shared" si="1"/>
        <v>-0.20242098184263618</v>
      </c>
      <c r="E69" s="268">
        <v>2793</v>
      </c>
      <c r="F69" s="268">
        <v>765</v>
      </c>
      <c r="G69" s="268">
        <v>0</v>
      </c>
      <c r="H69" s="268">
        <v>7</v>
      </c>
      <c r="I69" s="268">
        <v>204</v>
      </c>
      <c r="J69" s="268">
        <v>2582</v>
      </c>
      <c r="K69" s="268">
        <v>85</v>
      </c>
      <c r="L69" s="268">
        <v>28</v>
      </c>
      <c r="M69" s="270">
        <v>652</v>
      </c>
    </row>
    <row r="70" spans="1:13" x14ac:dyDescent="0.3">
      <c r="A70" s="20">
        <v>44681</v>
      </c>
      <c r="B70" s="21">
        <v>2766</v>
      </c>
      <c r="C70" s="21">
        <f t="shared" si="11"/>
        <v>-792</v>
      </c>
      <c r="D70" s="263">
        <f t="shared" si="1"/>
        <v>-0.22259696458684655</v>
      </c>
      <c r="E70" s="21">
        <v>2269</v>
      </c>
      <c r="F70" s="21">
        <v>497</v>
      </c>
      <c r="G70" s="21">
        <v>0</v>
      </c>
      <c r="H70" s="21">
        <v>6</v>
      </c>
      <c r="I70" s="21">
        <v>216</v>
      </c>
      <c r="J70" s="21">
        <v>2047</v>
      </c>
      <c r="K70" s="21">
        <v>82</v>
      </c>
      <c r="L70" s="21">
        <v>23</v>
      </c>
      <c r="M70" s="74">
        <v>392</v>
      </c>
    </row>
    <row r="71" spans="1:13" x14ac:dyDescent="0.3">
      <c r="A71" s="20">
        <v>44688</v>
      </c>
      <c r="B71" s="286">
        <v>2629</v>
      </c>
      <c r="C71" s="286">
        <f t="shared" si="11"/>
        <v>-137</v>
      </c>
      <c r="D71" s="263">
        <f t="shared" si="1"/>
        <v>-4.9530007230657987E-2</v>
      </c>
      <c r="E71" s="286">
        <v>2059</v>
      </c>
      <c r="F71" s="286">
        <v>570</v>
      </c>
      <c r="G71" s="286">
        <v>0</v>
      </c>
      <c r="H71" s="286">
        <v>7</v>
      </c>
      <c r="I71" s="286">
        <v>230</v>
      </c>
      <c r="J71" s="286">
        <v>1822</v>
      </c>
      <c r="K71" s="286">
        <v>86</v>
      </c>
      <c r="L71" s="286">
        <v>27</v>
      </c>
      <c r="M71" s="288">
        <v>457</v>
      </c>
    </row>
    <row r="72" spans="1:13" x14ac:dyDescent="0.3">
      <c r="A72" s="33">
        <v>44695</v>
      </c>
      <c r="B72" s="23">
        <v>3068</v>
      </c>
      <c r="C72" s="23">
        <f t="shared" si="11"/>
        <v>439</v>
      </c>
      <c r="D72" s="263">
        <f t="shared" si="1"/>
        <v>0.16698364397109167</v>
      </c>
      <c r="E72" s="23">
        <v>2333</v>
      </c>
      <c r="F72" s="23">
        <v>735</v>
      </c>
      <c r="G72" s="23">
        <v>0</v>
      </c>
      <c r="H72" s="23">
        <v>8</v>
      </c>
      <c r="I72" s="23">
        <v>250</v>
      </c>
      <c r="J72" s="23">
        <v>2075</v>
      </c>
      <c r="K72" s="23">
        <v>90</v>
      </c>
      <c r="L72" s="23">
        <v>31</v>
      </c>
      <c r="M72" s="75">
        <v>614</v>
      </c>
    </row>
    <row r="73" spans="1:13" x14ac:dyDescent="0.3">
      <c r="A73" s="20">
        <v>44702</v>
      </c>
      <c r="B73" s="311">
        <v>2749</v>
      </c>
      <c r="C73" s="311">
        <f t="shared" ref="C73:C78" si="12">B73-B72</f>
        <v>-319</v>
      </c>
      <c r="D73" s="263">
        <f t="shared" si="1"/>
        <v>-0.10397653194263363</v>
      </c>
      <c r="E73" s="311">
        <v>2161</v>
      </c>
      <c r="F73" s="311">
        <v>599</v>
      </c>
      <c r="G73" s="23">
        <v>0</v>
      </c>
      <c r="H73" s="311">
        <v>7</v>
      </c>
      <c r="I73" s="311">
        <v>210</v>
      </c>
      <c r="J73" s="311">
        <v>1944</v>
      </c>
      <c r="K73" s="311">
        <v>92</v>
      </c>
      <c r="L73" s="311">
        <v>27</v>
      </c>
      <c r="M73" s="313">
        <v>480</v>
      </c>
    </row>
    <row r="74" spans="1:13" x14ac:dyDescent="0.3">
      <c r="A74" s="20">
        <v>44709</v>
      </c>
      <c r="B74" s="21">
        <v>2724</v>
      </c>
      <c r="C74" s="21">
        <f t="shared" si="12"/>
        <v>-25</v>
      </c>
      <c r="D74" s="27">
        <f t="shared" ref="D74:D82" si="13">(B74-B73)/B73</f>
        <v>-9.0942160785740262E-3</v>
      </c>
      <c r="E74" s="21">
        <v>2081</v>
      </c>
      <c r="F74" s="21">
        <v>643</v>
      </c>
      <c r="G74" s="21">
        <v>0</v>
      </c>
      <c r="H74" s="21">
        <v>7</v>
      </c>
      <c r="I74" s="21">
        <v>206</v>
      </c>
      <c r="J74" s="21">
        <v>1868</v>
      </c>
      <c r="K74" s="21">
        <v>95</v>
      </c>
      <c r="L74" s="21">
        <v>27</v>
      </c>
      <c r="M74" s="74">
        <v>521</v>
      </c>
    </row>
    <row r="75" spans="1:13" x14ac:dyDescent="0.3">
      <c r="A75" s="20">
        <v>44716</v>
      </c>
      <c r="B75" s="311">
        <v>3525</v>
      </c>
      <c r="C75" s="311">
        <f t="shared" si="12"/>
        <v>801</v>
      </c>
      <c r="D75" s="27">
        <f t="shared" si="13"/>
        <v>0.29405286343612336</v>
      </c>
      <c r="E75" s="311">
        <v>2621</v>
      </c>
      <c r="F75" s="311">
        <v>904</v>
      </c>
      <c r="G75" s="311">
        <v>0</v>
      </c>
      <c r="H75" s="311">
        <v>5</v>
      </c>
      <c r="I75" s="311">
        <v>290</v>
      </c>
      <c r="J75" s="311">
        <v>2326</v>
      </c>
      <c r="K75" s="311">
        <v>96</v>
      </c>
      <c r="L75" s="311">
        <v>22</v>
      </c>
      <c r="M75" s="313">
        <v>786</v>
      </c>
    </row>
    <row r="76" spans="1:13" x14ac:dyDescent="0.3">
      <c r="A76" s="20">
        <v>44723</v>
      </c>
      <c r="B76" s="311">
        <v>3103</v>
      </c>
      <c r="C76" s="311">
        <f t="shared" si="12"/>
        <v>-422</v>
      </c>
      <c r="D76" s="27">
        <f t="shared" si="13"/>
        <v>-0.11971631205673759</v>
      </c>
      <c r="E76" s="311">
        <v>2299</v>
      </c>
      <c r="F76" s="311">
        <v>804</v>
      </c>
      <c r="G76" s="311">
        <v>0</v>
      </c>
      <c r="H76" s="311">
        <v>7</v>
      </c>
      <c r="I76" s="311">
        <v>235</v>
      </c>
      <c r="J76" s="311">
        <v>2057</v>
      </c>
      <c r="K76" s="311">
        <v>94</v>
      </c>
      <c r="L76" s="311">
        <v>27</v>
      </c>
      <c r="M76" s="313">
        <v>683</v>
      </c>
    </row>
    <row r="77" spans="1:13" x14ac:dyDescent="0.3">
      <c r="A77" s="20">
        <v>44730</v>
      </c>
      <c r="B77" s="311">
        <v>2855</v>
      </c>
      <c r="C77" s="311">
        <f t="shared" si="12"/>
        <v>-248</v>
      </c>
      <c r="D77" s="27">
        <f t="shared" si="13"/>
        <v>-7.9922655494682568E-2</v>
      </c>
      <c r="E77" s="311">
        <v>2298</v>
      </c>
      <c r="F77" s="311">
        <v>557</v>
      </c>
      <c r="G77" s="311">
        <v>0</v>
      </c>
      <c r="H77" s="311">
        <v>13</v>
      </c>
      <c r="I77" s="311">
        <v>256</v>
      </c>
      <c r="J77" s="311">
        <v>2029</v>
      </c>
      <c r="K77" s="311">
        <v>91</v>
      </c>
      <c r="L77" s="311">
        <v>53</v>
      </c>
      <c r="M77" s="313">
        <v>413</v>
      </c>
    </row>
    <row r="78" spans="1:13" x14ac:dyDescent="0.3">
      <c r="A78" s="20">
        <v>44737</v>
      </c>
      <c r="B78" s="311">
        <v>2913</v>
      </c>
      <c r="C78" s="311">
        <f t="shared" si="12"/>
        <v>58</v>
      </c>
      <c r="D78" s="27">
        <f t="shared" si="13"/>
        <v>2.0315236427320492E-2</v>
      </c>
      <c r="E78" s="311">
        <v>2295</v>
      </c>
      <c r="F78" s="311">
        <v>618</v>
      </c>
      <c r="G78" s="311">
        <v>0</v>
      </c>
      <c r="H78" s="311">
        <v>49</v>
      </c>
      <c r="I78" s="311">
        <v>266</v>
      </c>
      <c r="J78" s="311">
        <v>1980</v>
      </c>
      <c r="K78" s="311">
        <v>91</v>
      </c>
      <c r="L78" s="311">
        <v>196</v>
      </c>
      <c r="M78" s="313">
        <v>331</v>
      </c>
    </row>
    <row r="79" spans="1:13" x14ac:dyDescent="0.3">
      <c r="A79" s="20">
        <v>44744</v>
      </c>
      <c r="B79" s="311">
        <v>4048</v>
      </c>
      <c r="C79" s="311">
        <f t="shared" ref="C79:C84" si="14">B79-B78</f>
        <v>1135</v>
      </c>
      <c r="D79" s="27">
        <f t="shared" si="13"/>
        <v>0.38963268108479232</v>
      </c>
      <c r="E79" s="311">
        <v>3323</v>
      </c>
      <c r="F79" s="311">
        <v>725</v>
      </c>
      <c r="G79" s="311">
        <v>0</v>
      </c>
      <c r="H79" s="311">
        <v>70</v>
      </c>
      <c r="I79" s="311">
        <v>340</v>
      </c>
      <c r="J79" s="311">
        <v>2913</v>
      </c>
      <c r="K79" s="311">
        <v>90</v>
      </c>
      <c r="L79" s="311">
        <v>282</v>
      </c>
      <c r="M79" s="313">
        <v>353</v>
      </c>
    </row>
    <row r="80" spans="1:13" x14ac:dyDescent="0.3">
      <c r="A80" s="20">
        <v>44751</v>
      </c>
      <c r="B80" s="311">
        <v>6795</v>
      </c>
      <c r="C80" s="311">
        <f t="shared" si="14"/>
        <v>2747</v>
      </c>
      <c r="D80" s="27">
        <f t="shared" si="13"/>
        <v>0.67860671936758898</v>
      </c>
      <c r="E80" s="311">
        <v>5638</v>
      </c>
      <c r="F80" s="311">
        <v>1157</v>
      </c>
      <c r="G80" s="311">
        <v>0</v>
      </c>
      <c r="H80" s="311">
        <v>118</v>
      </c>
      <c r="I80" s="311">
        <v>870</v>
      </c>
      <c r="J80" s="311">
        <v>4650</v>
      </c>
      <c r="K80" s="311">
        <v>95</v>
      </c>
      <c r="L80" s="311">
        <v>472</v>
      </c>
      <c r="M80" s="313">
        <v>590</v>
      </c>
    </row>
    <row r="81" spans="1:13" x14ac:dyDescent="0.3">
      <c r="A81" s="20">
        <v>44758</v>
      </c>
      <c r="B81" s="21">
        <v>8602</v>
      </c>
      <c r="C81" s="21">
        <f t="shared" si="14"/>
        <v>1807</v>
      </c>
      <c r="D81" s="27">
        <f t="shared" si="13"/>
        <v>0.26593083149374541</v>
      </c>
      <c r="E81" s="21">
        <v>7404.6</v>
      </c>
      <c r="F81" s="21">
        <v>1197.4000000000001</v>
      </c>
      <c r="G81" s="21">
        <v>0</v>
      </c>
      <c r="H81" s="21">
        <v>151.6</v>
      </c>
      <c r="I81" s="21">
        <v>1309</v>
      </c>
      <c r="J81" s="21">
        <v>5944</v>
      </c>
      <c r="K81" s="21">
        <v>98</v>
      </c>
      <c r="L81" s="21">
        <v>606.4</v>
      </c>
      <c r="M81" s="74">
        <v>493</v>
      </c>
    </row>
    <row r="82" spans="1:13" x14ac:dyDescent="0.3">
      <c r="A82" s="20">
        <v>44765</v>
      </c>
      <c r="B82" s="337">
        <v>7012</v>
      </c>
      <c r="C82" s="337">
        <f t="shared" si="14"/>
        <v>-1590</v>
      </c>
      <c r="D82" s="27">
        <f t="shared" si="13"/>
        <v>-0.18484073471285747</v>
      </c>
      <c r="E82" s="337">
        <v>6043.6</v>
      </c>
      <c r="F82" s="337">
        <v>968.4</v>
      </c>
      <c r="G82" s="337">
        <v>0</v>
      </c>
      <c r="H82" s="337">
        <v>145.6</v>
      </c>
      <c r="I82" s="337">
        <v>2122</v>
      </c>
      <c r="J82" s="337">
        <v>3776</v>
      </c>
      <c r="K82" s="337">
        <v>102</v>
      </c>
      <c r="L82" s="337">
        <v>582.4</v>
      </c>
      <c r="M82" s="339">
        <v>284</v>
      </c>
    </row>
    <row r="83" spans="1:13" x14ac:dyDescent="0.3">
      <c r="A83" s="20">
        <v>44772</v>
      </c>
      <c r="B83" s="21">
        <v>5464</v>
      </c>
      <c r="C83" s="21">
        <f t="shared" si="14"/>
        <v>-1548</v>
      </c>
      <c r="D83" s="27">
        <f t="shared" ref="D83:D96" si="15">(B83-B82)/B82</f>
        <v>-0.22076440387906446</v>
      </c>
      <c r="E83" s="21">
        <v>4699</v>
      </c>
      <c r="F83" s="21">
        <v>765</v>
      </c>
      <c r="G83" s="21">
        <v>0</v>
      </c>
      <c r="H83" s="21">
        <v>139</v>
      </c>
      <c r="I83" s="21">
        <v>2536</v>
      </c>
      <c r="J83" s="21">
        <v>2024</v>
      </c>
      <c r="K83" s="21">
        <v>95</v>
      </c>
      <c r="L83" s="21">
        <v>556</v>
      </c>
      <c r="M83" s="74">
        <v>114</v>
      </c>
    </row>
    <row r="84" spans="1:13" x14ac:dyDescent="0.3">
      <c r="A84" s="20">
        <v>44779</v>
      </c>
      <c r="B84" s="353">
        <v>6594</v>
      </c>
      <c r="C84" s="353">
        <f t="shared" si="14"/>
        <v>1130</v>
      </c>
      <c r="D84" s="368">
        <f t="shared" si="15"/>
        <v>0.20680819912152271</v>
      </c>
      <c r="E84" s="353">
        <v>5883</v>
      </c>
      <c r="F84" s="353">
        <v>711</v>
      </c>
      <c r="G84" s="353">
        <v>0</v>
      </c>
      <c r="H84" s="353">
        <v>108</v>
      </c>
      <c r="I84" s="353">
        <v>3228</v>
      </c>
      <c r="J84" s="353">
        <v>2547</v>
      </c>
      <c r="K84" s="353">
        <v>103</v>
      </c>
      <c r="L84" s="353">
        <v>431</v>
      </c>
      <c r="M84" s="355">
        <v>177</v>
      </c>
    </row>
    <row r="85" spans="1:13" x14ac:dyDescent="0.3">
      <c r="A85" s="20">
        <v>44786</v>
      </c>
      <c r="B85" s="371">
        <v>7065</v>
      </c>
      <c r="C85" s="371">
        <f t="shared" ref="C85:C90" si="16">B85-B84</f>
        <v>471</v>
      </c>
      <c r="D85" s="386">
        <f t="shared" si="15"/>
        <v>7.1428571428571425E-2</v>
      </c>
      <c r="E85" s="371">
        <v>6283</v>
      </c>
      <c r="F85" s="371">
        <v>782</v>
      </c>
      <c r="G85" s="371">
        <v>0</v>
      </c>
      <c r="H85" s="371">
        <v>116</v>
      </c>
      <c r="I85" s="371">
        <v>3595</v>
      </c>
      <c r="J85" s="371">
        <v>2572</v>
      </c>
      <c r="K85" s="371">
        <v>116</v>
      </c>
      <c r="L85" s="371">
        <v>464</v>
      </c>
      <c r="M85" s="373">
        <v>202</v>
      </c>
    </row>
    <row r="86" spans="1:13" x14ac:dyDescent="0.3">
      <c r="A86" s="20">
        <v>44793</v>
      </c>
      <c r="B86" s="21">
        <v>6740</v>
      </c>
      <c r="C86" s="21">
        <f t="shared" si="16"/>
        <v>-325</v>
      </c>
      <c r="D86" s="27">
        <f t="shared" si="15"/>
        <v>-4.600141542816702E-2</v>
      </c>
      <c r="E86" s="21">
        <v>5866</v>
      </c>
      <c r="F86" s="21">
        <v>874</v>
      </c>
      <c r="G86" s="21">
        <v>0</v>
      </c>
      <c r="H86" s="21">
        <v>118</v>
      </c>
      <c r="I86" s="21">
        <v>3551</v>
      </c>
      <c r="J86" s="21">
        <v>2197</v>
      </c>
      <c r="K86" s="21">
        <v>109</v>
      </c>
      <c r="L86" s="21">
        <v>471</v>
      </c>
      <c r="M86" s="74">
        <v>294</v>
      </c>
    </row>
    <row r="87" spans="1:13" x14ac:dyDescent="0.3">
      <c r="A87" s="20">
        <v>44800</v>
      </c>
      <c r="B87" s="371">
        <v>6067</v>
      </c>
      <c r="C87" s="371">
        <f t="shared" si="16"/>
        <v>-673</v>
      </c>
      <c r="D87" s="27">
        <f t="shared" si="15"/>
        <v>-9.985163204747774E-2</v>
      </c>
      <c r="E87" s="371">
        <v>5466</v>
      </c>
      <c r="F87" s="371">
        <v>601</v>
      </c>
      <c r="G87" s="21">
        <v>0</v>
      </c>
      <c r="H87" s="371">
        <v>66</v>
      </c>
      <c r="I87" s="371">
        <v>3523</v>
      </c>
      <c r="J87" s="371">
        <v>1877</v>
      </c>
      <c r="K87" s="371">
        <v>108</v>
      </c>
      <c r="L87" s="371">
        <v>263</v>
      </c>
      <c r="M87" s="373">
        <v>230</v>
      </c>
    </row>
    <row r="88" spans="1:13" x14ac:dyDescent="0.3">
      <c r="A88" s="20">
        <v>44807</v>
      </c>
      <c r="B88" s="21">
        <v>5769</v>
      </c>
      <c r="C88" s="21">
        <f t="shared" si="16"/>
        <v>-298</v>
      </c>
      <c r="D88" s="27">
        <f t="shared" si="15"/>
        <v>-4.9118180319762651E-2</v>
      </c>
      <c r="E88" s="21">
        <v>5217</v>
      </c>
      <c r="F88" s="21">
        <v>552</v>
      </c>
      <c r="G88" s="21">
        <v>0</v>
      </c>
      <c r="H88" s="21">
        <v>62</v>
      </c>
      <c r="I88" s="21">
        <v>3494</v>
      </c>
      <c r="J88" s="21">
        <v>1661</v>
      </c>
      <c r="K88" s="21">
        <v>104</v>
      </c>
      <c r="L88" s="21">
        <v>248</v>
      </c>
      <c r="M88" s="74">
        <v>200</v>
      </c>
    </row>
    <row r="89" spans="1:13" x14ac:dyDescent="0.3">
      <c r="A89" s="20">
        <v>44814</v>
      </c>
      <c r="B89" s="390">
        <v>5722</v>
      </c>
      <c r="C89" s="390">
        <f t="shared" si="16"/>
        <v>-47</v>
      </c>
      <c r="D89" s="27">
        <f t="shared" si="15"/>
        <v>-8.1469925463685221E-3</v>
      </c>
      <c r="E89" s="390">
        <v>5162</v>
      </c>
      <c r="F89" s="390">
        <v>560</v>
      </c>
      <c r="G89" s="390">
        <v>0</v>
      </c>
      <c r="H89" s="390">
        <v>61</v>
      </c>
      <c r="I89" s="390">
        <v>3422</v>
      </c>
      <c r="J89" s="390">
        <v>1679</v>
      </c>
      <c r="K89" s="390">
        <v>91</v>
      </c>
      <c r="L89" s="390">
        <v>243</v>
      </c>
      <c r="M89" s="392">
        <v>226</v>
      </c>
    </row>
    <row r="90" spans="1:13" x14ac:dyDescent="0.3">
      <c r="A90" s="20">
        <v>44821</v>
      </c>
      <c r="B90" s="390">
        <v>5436</v>
      </c>
      <c r="C90" s="390">
        <f t="shared" si="16"/>
        <v>-286</v>
      </c>
      <c r="D90" s="27">
        <f t="shared" si="15"/>
        <v>-4.9982523593149246E-2</v>
      </c>
      <c r="E90" s="390">
        <v>4934</v>
      </c>
      <c r="F90" s="390">
        <v>502</v>
      </c>
      <c r="G90" s="390">
        <v>0</v>
      </c>
      <c r="H90" s="390">
        <v>48</v>
      </c>
      <c r="I90" s="390">
        <v>3203</v>
      </c>
      <c r="J90" s="390">
        <v>1683</v>
      </c>
      <c r="K90" s="390">
        <v>80</v>
      </c>
      <c r="L90" s="390">
        <v>193</v>
      </c>
      <c r="M90" s="392">
        <v>229</v>
      </c>
    </row>
    <row r="91" spans="1:13" x14ac:dyDescent="0.3">
      <c r="A91" s="20">
        <v>44828</v>
      </c>
      <c r="B91" s="390">
        <v>5316</v>
      </c>
      <c r="C91" s="390">
        <f t="shared" ref="C91:C96" si="17">B91-B90</f>
        <v>-120</v>
      </c>
      <c r="D91" s="27">
        <f t="shared" si="15"/>
        <v>-2.2075055187637971E-2</v>
      </c>
      <c r="E91" s="390">
        <v>4677</v>
      </c>
      <c r="F91" s="390">
        <v>639</v>
      </c>
      <c r="G91" s="390">
        <v>0</v>
      </c>
      <c r="H91" s="390">
        <v>53</v>
      </c>
      <c r="I91" s="390">
        <v>2518</v>
      </c>
      <c r="J91" s="390">
        <v>2106</v>
      </c>
      <c r="K91" s="390">
        <v>79</v>
      </c>
      <c r="L91" s="390">
        <v>211</v>
      </c>
      <c r="M91" s="392">
        <v>349</v>
      </c>
    </row>
    <row r="92" spans="1:13" x14ac:dyDescent="0.3">
      <c r="A92" s="20">
        <v>44835</v>
      </c>
      <c r="B92" s="390">
        <v>4510</v>
      </c>
      <c r="C92" s="390">
        <f t="shared" si="17"/>
        <v>-806</v>
      </c>
      <c r="D92" s="27">
        <f t="shared" si="15"/>
        <v>-0.15161775771256583</v>
      </c>
      <c r="E92" s="390">
        <v>3989</v>
      </c>
      <c r="F92" s="390">
        <v>521</v>
      </c>
      <c r="G92" s="390">
        <v>0</v>
      </c>
      <c r="H92" s="390">
        <v>55</v>
      </c>
      <c r="I92" s="390">
        <v>2016</v>
      </c>
      <c r="J92" s="390">
        <v>1918</v>
      </c>
      <c r="K92" s="390">
        <v>83</v>
      </c>
      <c r="L92" s="390">
        <v>220</v>
      </c>
      <c r="M92" s="392">
        <v>218</v>
      </c>
    </row>
    <row r="93" spans="1:13" x14ac:dyDescent="0.3">
      <c r="A93" s="20">
        <v>44842</v>
      </c>
      <c r="B93" s="21">
        <v>4271</v>
      </c>
      <c r="C93" s="21">
        <f t="shared" si="17"/>
        <v>-239</v>
      </c>
      <c r="D93" s="27">
        <f t="shared" si="15"/>
        <v>-5.2993348115299335E-2</v>
      </c>
      <c r="E93" s="21">
        <v>3720</v>
      </c>
      <c r="F93" s="21">
        <v>551</v>
      </c>
      <c r="G93" s="21">
        <v>0</v>
      </c>
      <c r="H93" s="21">
        <v>53</v>
      </c>
      <c r="I93" s="21">
        <v>1909</v>
      </c>
      <c r="J93" s="21">
        <v>1758</v>
      </c>
      <c r="K93" s="21">
        <v>84</v>
      </c>
      <c r="L93" s="21">
        <v>210</v>
      </c>
      <c r="M93" s="74">
        <v>257</v>
      </c>
    </row>
    <row r="94" spans="1:13" x14ac:dyDescent="0.3">
      <c r="A94" s="20">
        <v>44849</v>
      </c>
      <c r="B94" s="410">
        <v>3623</v>
      </c>
      <c r="C94" s="410">
        <f t="shared" si="17"/>
        <v>-648</v>
      </c>
      <c r="D94" s="27">
        <f t="shared" si="15"/>
        <v>-0.15172090845235309</v>
      </c>
      <c r="E94" s="410">
        <v>3221</v>
      </c>
      <c r="F94" s="410">
        <v>402</v>
      </c>
      <c r="G94" s="410">
        <v>0</v>
      </c>
      <c r="H94" s="410">
        <v>33</v>
      </c>
      <c r="I94" s="410">
        <v>1729</v>
      </c>
      <c r="J94" s="410">
        <v>1459</v>
      </c>
      <c r="K94" s="410">
        <v>79</v>
      </c>
      <c r="L94" s="410">
        <v>131</v>
      </c>
      <c r="M94" s="412">
        <v>192</v>
      </c>
    </row>
    <row r="95" spans="1:13" x14ac:dyDescent="0.3">
      <c r="A95" s="20">
        <v>44856</v>
      </c>
      <c r="B95" s="426">
        <v>3381</v>
      </c>
      <c r="C95" s="426">
        <f t="shared" si="17"/>
        <v>-242</v>
      </c>
      <c r="D95" s="27">
        <f t="shared" si="15"/>
        <v>-6.6795473364614957E-2</v>
      </c>
      <c r="E95" s="426">
        <v>3037</v>
      </c>
      <c r="F95" s="426">
        <v>344</v>
      </c>
      <c r="G95" s="426">
        <v>0</v>
      </c>
      <c r="H95" s="426">
        <v>21</v>
      </c>
      <c r="I95" s="426">
        <v>1570</v>
      </c>
      <c r="J95" s="426">
        <v>1446</v>
      </c>
      <c r="K95" s="426">
        <v>73</v>
      </c>
      <c r="L95" s="426">
        <v>86</v>
      </c>
      <c r="M95" s="430">
        <v>185</v>
      </c>
    </row>
    <row r="96" spans="1:13" x14ac:dyDescent="0.3">
      <c r="A96" s="20">
        <v>44863</v>
      </c>
      <c r="B96" s="426">
        <v>3407</v>
      </c>
      <c r="C96" s="426">
        <f t="shared" si="17"/>
        <v>26</v>
      </c>
      <c r="D96" s="27">
        <f t="shared" si="15"/>
        <v>7.6900325347530321E-3</v>
      </c>
      <c r="E96" s="426">
        <v>3056</v>
      </c>
      <c r="F96" s="426">
        <v>351</v>
      </c>
      <c r="G96" s="426">
        <v>0</v>
      </c>
      <c r="H96" s="426">
        <v>21</v>
      </c>
      <c r="I96" s="426">
        <v>1656</v>
      </c>
      <c r="J96" s="426">
        <v>1379</v>
      </c>
      <c r="K96" s="426">
        <v>76</v>
      </c>
      <c r="L96" s="426">
        <v>84</v>
      </c>
      <c r="M96" s="430">
        <v>191</v>
      </c>
    </row>
    <row r="97" spans="1:13" x14ac:dyDescent="0.3">
      <c r="A97" s="20">
        <v>44870</v>
      </c>
      <c r="B97" s="426">
        <v>4157</v>
      </c>
      <c r="C97" s="426">
        <f>B97-B96</f>
        <v>750</v>
      </c>
      <c r="D97" s="27">
        <f>(B97-B96)/B96</f>
        <v>0.22013501614323452</v>
      </c>
      <c r="E97" s="426">
        <v>3731</v>
      </c>
      <c r="F97" s="426">
        <v>426</v>
      </c>
      <c r="G97" s="426">
        <v>0</v>
      </c>
      <c r="H97" s="426">
        <v>32</v>
      </c>
      <c r="I97" s="426">
        <v>1679</v>
      </c>
      <c r="J97" s="426">
        <v>2020</v>
      </c>
      <c r="K97" s="426">
        <v>78</v>
      </c>
      <c r="L97" s="426">
        <v>126</v>
      </c>
      <c r="M97" s="430">
        <v>222</v>
      </c>
    </row>
    <row r="98" spans="1:13" x14ac:dyDescent="0.3">
      <c r="A98" s="20">
        <v>44877</v>
      </c>
      <c r="B98" s="21">
        <v>4673</v>
      </c>
      <c r="C98" s="21">
        <f>B98-B97</f>
        <v>516</v>
      </c>
      <c r="D98" s="27">
        <f t="shared" ref="D98:D103" si="18">(B98-B97)/B97</f>
        <v>0.1241279769064229</v>
      </c>
      <c r="E98" s="21">
        <v>4296</v>
      </c>
      <c r="F98" s="21">
        <v>377</v>
      </c>
      <c r="G98" s="21">
        <v>0</v>
      </c>
      <c r="H98" s="21">
        <v>40</v>
      </c>
      <c r="I98" s="21">
        <v>1851</v>
      </c>
      <c r="J98" s="21">
        <v>2405</v>
      </c>
      <c r="K98" s="21">
        <v>75</v>
      </c>
      <c r="L98" s="21">
        <v>160</v>
      </c>
      <c r="M98" s="74">
        <v>142</v>
      </c>
    </row>
    <row r="99" spans="1:13" x14ac:dyDescent="0.3">
      <c r="A99" s="20">
        <v>44884</v>
      </c>
      <c r="B99" s="446">
        <v>4273</v>
      </c>
      <c r="C99" s="446">
        <f t="shared" ref="C99:C100" si="19">B99-B98</f>
        <v>-400</v>
      </c>
      <c r="D99" s="27">
        <f t="shared" si="18"/>
        <v>-8.5598116841429484E-2</v>
      </c>
      <c r="E99" s="446">
        <v>3869.2</v>
      </c>
      <c r="F99" s="446">
        <v>403.8</v>
      </c>
      <c r="G99" s="21">
        <v>0</v>
      </c>
      <c r="H99" s="446">
        <v>40.200000000000003</v>
      </c>
      <c r="I99" s="446">
        <v>1910</v>
      </c>
      <c r="J99" s="446">
        <v>1919</v>
      </c>
      <c r="K99" s="446">
        <v>76</v>
      </c>
      <c r="L99" s="446">
        <v>160.80000000000001</v>
      </c>
      <c r="M99" s="448">
        <v>167</v>
      </c>
    </row>
    <row r="100" spans="1:13" x14ac:dyDescent="0.3">
      <c r="A100" s="20">
        <v>44891</v>
      </c>
      <c r="B100" s="446">
        <v>5830</v>
      </c>
      <c r="C100" s="446">
        <f t="shared" si="19"/>
        <v>1557</v>
      </c>
      <c r="D100" s="27">
        <f t="shared" si="18"/>
        <v>0.36438099695764098</v>
      </c>
      <c r="E100" s="446">
        <v>5291</v>
      </c>
      <c r="F100" s="446">
        <v>539</v>
      </c>
      <c r="G100" s="21">
        <v>0</v>
      </c>
      <c r="H100" s="446">
        <v>54</v>
      </c>
      <c r="I100" s="446">
        <v>2748</v>
      </c>
      <c r="J100" s="446">
        <v>2489</v>
      </c>
      <c r="K100" s="446">
        <v>76</v>
      </c>
      <c r="L100" s="446">
        <v>217</v>
      </c>
      <c r="M100" s="448">
        <v>246</v>
      </c>
    </row>
    <row r="101" spans="1:13" x14ac:dyDescent="0.3">
      <c r="A101" s="20">
        <v>44898</v>
      </c>
      <c r="B101" s="21">
        <v>5523</v>
      </c>
      <c r="C101" s="21">
        <f t="shared" ref="C101:C106" si="20">B101-B100</f>
        <v>-307</v>
      </c>
      <c r="D101" s="27">
        <f t="shared" si="18"/>
        <v>-5.2658662092624355E-2</v>
      </c>
      <c r="E101" s="21">
        <v>5023</v>
      </c>
      <c r="F101" s="21">
        <v>500</v>
      </c>
      <c r="G101" s="21">
        <v>0</v>
      </c>
      <c r="H101" s="21">
        <v>60</v>
      </c>
      <c r="I101" s="21">
        <v>2218</v>
      </c>
      <c r="J101" s="21">
        <v>2745</v>
      </c>
      <c r="K101" s="21">
        <v>75</v>
      </c>
      <c r="L101" s="21">
        <v>241</v>
      </c>
      <c r="M101" s="74">
        <v>184</v>
      </c>
    </row>
    <row r="102" spans="1:13" x14ac:dyDescent="0.3">
      <c r="A102" s="20">
        <v>44905</v>
      </c>
      <c r="B102" s="461">
        <v>5448</v>
      </c>
      <c r="C102" s="461">
        <f t="shared" si="20"/>
        <v>-75</v>
      </c>
      <c r="D102" s="27">
        <f t="shared" si="18"/>
        <v>-1.3579576317218903E-2</v>
      </c>
      <c r="E102" s="461">
        <v>5009</v>
      </c>
      <c r="F102" s="461">
        <v>439</v>
      </c>
      <c r="G102" s="21">
        <v>0</v>
      </c>
      <c r="H102" s="461">
        <v>50</v>
      </c>
      <c r="I102" s="461">
        <v>2295</v>
      </c>
      <c r="J102" s="461">
        <v>2664</v>
      </c>
      <c r="K102" s="461">
        <v>73</v>
      </c>
      <c r="L102" s="461">
        <v>202</v>
      </c>
      <c r="M102" s="463">
        <v>164</v>
      </c>
    </row>
    <row r="103" spans="1:13" x14ac:dyDescent="0.3">
      <c r="A103" s="20">
        <v>44912</v>
      </c>
      <c r="B103" s="21">
        <v>4370</v>
      </c>
      <c r="C103" s="21">
        <f t="shared" si="20"/>
        <v>-1078</v>
      </c>
      <c r="D103" s="27">
        <f t="shared" si="18"/>
        <v>-0.19787077826725405</v>
      </c>
      <c r="E103" s="21">
        <v>4021</v>
      </c>
      <c r="F103" s="21">
        <v>349</v>
      </c>
      <c r="G103" s="21">
        <v>0</v>
      </c>
      <c r="H103" s="21">
        <v>36</v>
      </c>
      <c r="I103" s="21">
        <v>1808</v>
      </c>
      <c r="J103" s="21">
        <v>2177</v>
      </c>
      <c r="K103" s="21">
        <v>71</v>
      </c>
      <c r="L103" s="21">
        <v>143</v>
      </c>
      <c r="M103" s="74">
        <v>135</v>
      </c>
    </row>
    <row r="104" spans="1:13" x14ac:dyDescent="0.3">
      <c r="A104" s="20">
        <v>44919</v>
      </c>
      <c r="B104" s="477">
        <v>5191</v>
      </c>
      <c r="C104" s="477">
        <f t="shared" si="20"/>
        <v>821</v>
      </c>
      <c r="D104" s="27">
        <f>(B104-B103)/B103</f>
        <v>0.18787185354691074</v>
      </c>
      <c r="E104" s="477">
        <v>4818</v>
      </c>
      <c r="F104" s="477">
        <v>373</v>
      </c>
      <c r="G104" s="477">
        <v>0</v>
      </c>
      <c r="H104" s="477">
        <v>24</v>
      </c>
      <c r="I104" s="477">
        <v>1834</v>
      </c>
      <c r="J104" s="477">
        <v>2960</v>
      </c>
      <c r="K104" s="477">
        <v>72</v>
      </c>
      <c r="L104" s="477">
        <v>96</v>
      </c>
      <c r="M104" s="479">
        <v>205</v>
      </c>
    </row>
    <row r="105" spans="1:13" x14ac:dyDescent="0.3">
      <c r="A105" s="20">
        <v>44926</v>
      </c>
      <c r="B105" s="21">
        <v>6357</v>
      </c>
      <c r="C105" s="21">
        <f t="shared" si="20"/>
        <v>1166</v>
      </c>
      <c r="D105" s="27">
        <f>(B105-B104)/B104</f>
        <v>0.22461953380851474</v>
      </c>
      <c r="E105" s="21">
        <v>5850</v>
      </c>
      <c r="F105" s="21">
        <v>507</v>
      </c>
      <c r="G105" s="21">
        <v>0</v>
      </c>
      <c r="H105" s="21">
        <v>51</v>
      </c>
      <c r="I105" s="21">
        <v>2070</v>
      </c>
      <c r="J105" s="21">
        <v>3729</v>
      </c>
      <c r="K105" s="21">
        <v>67</v>
      </c>
      <c r="L105" s="21">
        <v>203</v>
      </c>
      <c r="M105" s="74">
        <v>237</v>
      </c>
    </row>
    <row r="106" spans="1:13" x14ac:dyDescent="0.3">
      <c r="A106" s="20">
        <v>44933</v>
      </c>
      <c r="B106" s="493">
        <v>8030</v>
      </c>
      <c r="C106" s="493">
        <f t="shared" si="20"/>
        <v>1673</v>
      </c>
      <c r="D106" s="27">
        <f>(B106-B105)/B105</f>
        <v>0.26317445335850242</v>
      </c>
      <c r="E106" s="493">
        <v>6508</v>
      </c>
      <c r="F106" s="493">
        <v>1522</v>
      </c>
      <c r="G106" s="493">
        <v>0</v>
      </c>
      <c r="H106" s="493">
        <v>52</v>
      </c>
      <c r="I106" s="493">
        <v>2150</v>
      </c>
      <c r="J106" s="493">
        <v>4306</v>
      </c>
      <c r="K106" s="493">
        <v>66</v>
      </c>
      <c r="L106" s="493">
        <v>208</v>
      </c>
      <c r="M106" s="495">
        <v>1248</v>
      </c>
    </row>
    <row r="107" spans="1:13" x14ac:dyDescent="0.3">
      <c r="A107" s="20">
        <v>44940</v>
      </c>
      <c r="B107" s="493">
        <v>8188</v>
      </c>
      <c r="C107" s="493">
        <f t="shared" ref="C107:C112" si="21">B107-B106</f>
        <v>158</v>
      </c>
      <c r="D107" s="27">
        <f>(B107-B106)/B106</f>
        <v>1.9676214196762142E-2</v>
      </c>
      <c r="E107" s="493">
        <v>5454</v>
      </c>
      <c r="F107" s="493">
        <v>2734</v>
      </c>
      <c r="G107" s="493">
        <v>0</v>
      </c>
      <c r="H107" s="493">
        <v>55</v>
      </c>
      <c r="I107" s="493">
        <v>2089</v>
      </c>
      <c r="J107" s="493">
        <v>3310</v>
      </c>
      <c r="K107" s="493">
        <v>59</v>
      </c>
      <c r="L107" s="493">
        <v>222</v>
      </c>
      <c r="M107" s="495">
        <v>2453</v>
      </c>
    </row>
    <row r="108" spans="1:13" x14ac:dyDescent="0.3">
      <c r="A108" s="20">
        <v>44947</v>
      </c>
      <c r="B108" s="21">
        <v>9974</v>
      </c>
      <c r="C108" s="21">
        <f t="shared" si="21"/>
        <v>1786</v>
      </c>
      <c r="D108" s="27">
        <f>(B108-B107)/B107</f>
        <v>0.21812408402540304</v>
      </c>
      <c r="E108" s="21">
        <v>5821</v>
      </c>
      <c r="F108" s="21">
        <v>4153</v>
      </c>
      <c r="G108" s="21">
        <v>0</v>
      </c>
      <c r="H108" s="21">
        <v>38</v>
      </c>
      <c r="I108" s="21">
        <v>2002</v>
      </c>
      <c r="J108" s="21">
        <v>3781</v>
      </c>
      <c r="K108" s="21">
        <v>60</v>
      </c>
      <c r="L108" s="21">
        <v>151</v>
      </c>
      <c r="M108" s="74">
        <v>3942</v>
      </c>
    </row>
    <row r="109" spans="1:13" x14ac:dyDescent="0.3">
      <c r="A109" s="20">
        <v>44954</v>
      </c>
      <c r="B109" s="21">
        <v>8317</v>
      </c>
      <c r="C109" s="21">
        <f t="shared" si="21"/>
        <v>-1657</v>
      </c>
      <c r="D109" s="27">
        <f t="shared" ref="D109:D133" si="22">(B109-B108)/B108</f>
        <v>-0.16613194305193504</v>
      </c>
      <c r="E109" s="21">
        <v>5415</v>
      </c>
      <c r="F109" s="21">
        <v>2902</v>
      </c>
      <c r="G109" s="21">
        <v>0</v>
      </c>
      <c r="H109" s="21">
        <v>41</v>
      </c>
      <c r="I109" s="21">
        <v>1967</v>
      </c>
      <c r="J109" s="21">
        <v>3407</v>
      </c>
      <c r="K109" s="21">
        <v>60</v>
      </c>
      <c r="L109" s="21">
        <v>165</v>
      </c>
      <c r="M109" s="74">
        <v>2677</v>
      </c>
    </row>
    <row r="110" spans="1:13" x14ac:dyDescent="0.3">
      <c r="A110" s="20">
        <v>44961</v>
      </c>
      <c r="B110" s="514">
        <v>7705</v>
      </c>
      <c r="C110" s="514">
        <f t="shared" si="21"/>
        <v>-612</v>
      </c>
      <c r="D110" s="27">
        <f t="shared" si="22"/>
        <v>-7.3584225081159069E-2</v>
      </c>
      <c r="E110" s="514">
        <v>5892</v>
      </c>
      <c r="F110" s="514">
        <v>1813</v>
      </c>
      <c r="G110" s="514">
        <v>0</v>
      </c>
      <c r="H110" s="514">
        <v>55</v>
      </c>
      <c r="I110" s="514">
        <v>2153</v>
      </c>
      <c r="J110" s="514">
        <v>3684</v>
      </c>
      <c r="K110" s="514">
        <v>45</v>
      </c>
      <c r="L110" s="514">
        <v>219</v>
      </c>
      <c r="M110" s="516">
        <v>1549</v>
      </c>
    </row>
    <row r="111" spans="1:13" x14ac:dyDescent="0.3">
      <c r="A111" s="20">
        <v>44968</v>
      </c>
      <c r="B111" s="21">
        <v>6560</v>
      </c>
      <c r="C111" s="21">
        <f t="shared" si="21"/>
        <v>-1145</v>
      </c>
      <c r="D111" s="27">
        <f t="shared" si="22"/>
        <v>-0.14860480207657364</v>
      </c>
      <c r="E111" s="21">
        <v>5212</v>
      </c>
      <c r="F111" s="21">
        <v>1348</v>
      </c>
      <c r="G111" s="21">
        <v>0</v>
      </c>
      <c r="H111" s="21">
        <v>56</v>
      </c>
      <c r="I111" s="21">
        <v>2351</v>
      </c>
      <c r="J111" s="21">
        <v>2805</v>
      </c>
      <c r="K111" s="21">
        <v>47</v>
      </c>
      <c r="L111" s="21">
        <v>223</v>
      </c>
      <c r="M111" s="74">
        <v>1078</v>
      </c>
    </row>
    <row r="112" spans="1:13" x14ac:dyDescent="0.3">
      <c r="A112" s="20">
        <v>44975</v>
      </c>
      <c r="B112" s="530">
        <v>5061</v>
      </c>
      <c r="C112" s="530">
        <f t="shared" si="21"/>
        <v>-1499</v>
      </c>
      <c r="D112" s="27">
        <f t="shared" si="22"/>
        <v>-0.22850609756097562</v>
      </c>
      <c r="E112" s="530">
        <v>4342</v>
      </c>
      <c r="F112" s="530">
        <v>719</v>
      </c>
      <c r="G112" s="530">
        <v>0</v>
      </c>
      <c r="H112" s="530">
        <v>89</v>
      </c>
      <c r="I112" s="530">
        <v>2120</v>
      </c>
      <c r="J112" s="530">
        <v>2133</v>
      </c>
      <c r="K112" s="530">
        <v>43</v>
      </c>
      <c r="L112" s="530">
        <v>355</v>
      </c>
      <c r="M112" s="532">
        <v>321</v>
      </c>
    </row>
    <row r="113" spans="1:13" x14ac:dyDescent="0.3">
      <c r="A113" s="20">
        <v>44982</v>
      </c>
      <c r="B113" s="21">
        <v>6169</v>
      </c>
      <c r="C113" s="21">
        <f t="shared" ref="C113:C118" si="23">B113-B112</f>
        <v>1108</v>
      </c>
      <c r="D113" s="27">
        <f t="shared" si="22"/>
        <v>0.21892906540209445</v>
      </c>
      <c r="E113" s="21">
        <v>5093</v>
      </c>
      <c r="F113" s="21">
        <v>1076</v>
      </c>
      <c r="G113" s="21">
        <v>0</v>
      </c>
      <c r="H113" s="21">
        <v>153</v>
      </c>
      <c r="I113" s="21">
        <v>2349</v>
      </c>
      <c r="J113" s="21">
        <v>2591</v>
      </c>
      <c r="K113" s="21">
        <v>45</v>
      </c>
      <c r="L113" s="21">
        <v>613</v>
      </c>
      <c r="M113" s="74">
        <v>418</v>
      </c>
    </row>
    <row r="114" spans="1:13" x14ac:dyDescent="0.3">
      <c r="A114" s="20">
        <v>44989</v>
      </c>
      <c r="B114" s="530">
        <v>6103</v>
      </c>
      <c r="C114" s="530">
        <f t="shared" si="23"/>
        <v>-66</v>
      </c>
      <c r="D114" s="27">
        <f t="shared" si="22"/>
        <v>-1.0698654563138272E-2</v>
      </c>
      <c r="E114" s="530">
        <v>5221</v>
      </c>
      <c r="F114" s="530">
        <v>882</v>
      </c>
      <c r="G114" s="530">
        <v>0</v>
      </c>
      <c r="H114" s="530">
        <v>159</v>
      </c>
      <c r="I114" s="530">
        <v>2179</v>
      </c>
      <c r="J114" s="530">
        <v>2883</v>
      </c>
      <c r="K114" s="530">
        <v>38</v>
      </c>
      <c r="L114" s="530">
        <v>635</v>
      </c>
      <c r="M114" s="532">
        <v>209</v>
      </c>
    </row>
    <row r="115" spans="1:13" x14ac:dyDescent="0.3">
      <c r="A115" s="20">
        <v>44996</v>
      </c>
      <c r="B115" s="530">
        <v>5420</v>
      </c>
      <c r="C115" s="530">
        <f t="shared" si="23"/>
        <v>-683</v>
      </c>
      <c r="D115" s="27">
        <f t="shared" si="22"/>
        <v>-0.11191217434048828</v>
      </c>
      <c r="E115" s="530">
        <v>4849</v>
      </c>
      <c r="F115" s="530">
        <v>571</v>
      </c>
      <c r="G115" s="530">
        <v>0</v>
      </c>
      <c r="H115" s="530">
        <v>68</v>
      </c>
      <c r="I115" s="530">
        <v>1991</v>
      </c>
      <c r="J115" s="530">
        <v>2790</v>
      </c>
      <c r="K115" s="530">
        <v>39</v>
      </c>
      <c r="L115" s="530">
        <v>270</v>
      </c>
      <c r="M115" s="532">
        <v>262</v>
      </c>
    </row>
    <row r="116" spans="1:13" x14ac:dyDescent="0.3">
      <c r="A116" s="20">
        <v>45003</v>
      </c>
      <c r="B116" s="21">
        <v>6036</v>
      </c>
      <c r="C116" s="21">
        <f t="shared" si="23"/>
        <v>616</v>
      </c>
      <c r="D116" s="27">
        <f t="shared" si="22"/>
        <v>0.11365313653136531</v>
      </c>
      <c r="E116" s="21">
        <v>5313</v>
      </c>
      <c r="F116" s="21">
        <v>723</v>
      </c>
      <c r="G116" s="21">
        <v>0</v>
      </c>
      <c r="H116" s="21">
        <v>104</v>
      </c>
      <c r="I116" s="21">
        <v>1966</v>
      </c>
      <c r="J116" s="21">
        <v>3243</v>
      </c>
      <c r="K116" s="21">
        <v>37</v>
      </c>
      <c r="L116" s="21">
        <v>416</v>
      </c>
      <c r="M116" s="74">
        <v>270</v>
      </c>
    </row>
    <row r="117" spans="1:13" x14ac:dyDescent="0.3">
      <c r="A117" s="20">
        <v>45010</v>
      </c>
      <c r="B117" s="530">
        <v>5755</v>
      </c>
      <c r="C117" s="530">
        <f t="shared" si="23"/>
        <v>-281</v>
      </c>
      <c r="D117" s="27">
        <f t="shared" si="22"/>
        <v>-4.6554009277667327E-2</v>
      </c>
      <c r="E117" s="530">
        <v>5077</v>
      </c>
      <c r="F117" s="530">
        <v>678</v>
      </c>
      <c r="G117" s="530">
        <v>0</v>
      </c>
      <c r="H117" s="530">
        <v>88</v>
      </c>
      <c r="I117" s="530">
        <v>1910</v>
      </c>
      <c r="J117" s="530">
        <v>3079</v>
      </c>
      <c r="K117" s="530">
        <v>39</v>
      </c>
      <c r="L117" s="530">
        <v>354</v>
      </c>
      <c r="M117" s="532">
        <v>285</v>
      </c>
    </row>
    <row r="118" spans="1:13" x14ac:dyDescent="0.3">
      <c r="A118" s="20">
        <v>45017</v>
      </c>
      <c r="B118" s="530">
        <v>6608</v>
      </c>
      <c r="C118" s="530">
        <f t="shared" si="23"/>
        <v>853</v>
      </c>
      <c r="D118" s="27">
        <f t="shared" si="22"/>
        <v>0.14821894005212857</v>
      </c>
      <c r="E118" s="530">
        <v>5784</v>
      </c>
      <c r="F118" s="530">
        <v>824</v>
      </c>
      <c r="G118" s="530">
        <v>0</v>
      </c>
      <c r="H118" s="530">
        <v>108</v>
      </c>
      <c r="I118" s="530">
        <v>2205</v>
      </c>
      <c r="J118" s="530">
        <v>3471</v>
      </c>
      <c r="K118" s="530">
        <v>39</v>
      </c>
      <c r="L118" s="530">
        <v>432</v>
      </c>
      <c r="M118" s="532">
        <v>353</v>
      </c>
    </row>
    <row r="119" spans="1:13" x14ac:dyDescent="0.3">
      <c r="A119" s="20">
        <v>45024</v>
      </c>
      <c r="B119" s="530">
        <v>6305</v>
      </c>
      <c r="C119" s="530">
        <f t="shared" ref="C119:C124" si="24">B119-B118</f>
        <v>-303</v>
      </c>
      <c r="D119" s="27">
        <f t="shared" si="22"/>
        <v>-4.5853510895883777E-2</v>
      </c>
      <c r="E119" s="530">
        <v>5553</v>
      </c>
      <c r="F119" s="530">
        <v>752</v>
      </c>
      <c r="G119" s="530">
        <v>0</v>
      </c>
      <c r="H119" s="530">
        <v>112</v>
      </c>
      <c r="I119" s="530">
        <v>3556</v>
      </c>
      <c r="J119" s="530">
        <v>1885</v>
      </c>
      <c r="K119" s="530">
        <v>43</v>
      </c>
      <c r="L119" s="530">
        <v>450</v>
      </c>
      <c r="M119" s="532">
        <v>259</v>
      </c>
    </row>
    <row r="120" spans="1:13" x14ac:dyDescent="0.3">
      <c r="A120" s="20">
        <v>45031</v>
      </c>
      <c r="B120" s="530">
        <v>3969</v>
      </c>
      <c r="C120" s="530">
        <f t="shared" si="24"/>
        <v>-2336</v>
      </c>
      <c r="D120" s="27">
        <f t="shared" si="22"/>
        <v>-0.37049960348929423</v>
      </c>
      <c r="E120" s="530">
        <v>3215</v>
      </c>
      <c r="F120" s="530">
        <v>754</v>
      </c>
      <c r="G120" s="530">
        <v>0</v>
      </c>
      <c r="H120" s="530">
        <v>131</v>
      </c>
      <c r="I120" s="530">
        <v>1857</v>
      </c>
      <c r="J120" s="530">
        <v>1227</v>
      </c>
      <c r="K120" s="530">
        <v>32</v>
      </c>
      <c r="L120" s="530">
        <v>522</v>
      </c>
      <c r="M120" s="532">
        <v>200</v>
      </c>
    </row>
    <row r="121" spans="1:13" x14ac:dyDescent="0.3">
      <c r="A121" s="20">
        <v>45038</v>
      </c>
      <c r="B121" s="530">
        <v>3286</v>
      </c>
      <c r="C121" s="530">
        <f t="shared" si="24"/>
        <v>-683</v>
      </c>
      <c r="D121" s="27">
        <f t="shared" si="22"/>
        <v>-0.17208364827412445</v>
      </c>
      <c r="E121" s="530">
        <v>2538</v>
      </c>
      <c r="F121" s="530">
        <v>748</v>
      </c>
      <c r="G121" s="530">
        <v>0</v>
      </c>
      <c r="H121" s="530">
        <v>153</v>
      </c>
      <c r="I121" s="530">
        <v>1479</v>
      </c>
      <c r="J121" s="530">
        <v>906</v>
      </c>
      <c r="K121" s="530">
        <v>25</v>
      </c>
      <c r="L121" s="530">
        <v>612</v>
      </c>
      <c r="M121" s="532">
        <v>111</v>
      </c>
    </row>
    <row r="122" spans="1:13" x14ac:dyDescent="0.3">
      <c r="A122" s="20">
        <v>45045</v>
      </c>
      <c r="B122" s="530">
        <v>3629</v>
      </c>
      <c r="C122" s="530">
        <f t="shared" si="24"/>
        <v>343</v>
      </c>
      <c r="D122" s="27">
        <f t="shared" si="22"/>
        <v>0.1043822276323798</v>
      </c>
      <c r="E122" s="530">
        <v>3281</v>
      </c>
      <c r="F122" s="530">
        <v>348</v>
      </c>
      <c r="G122" s="530">
        <v>0</v>
      </c>
      <c r="H122" s="530">
        <v>51</v>
      </c>
      <c r="I122" s="530">
        <v>1304</v>
      </c>
      <c r="J122" s="530">
        <v>1926</v>
      </c>
      <c r="K122" s="530">
        <v>27</v>
      </c>
      <c r="L122" s="530">
        <v>205</v>
      </c>
      <c r="M122" s="532">
        <v>116</v>
      </c>
    </row>
    <row r="123" spans="1:13" x14ac:dyDescent="0.3">
      <c r="A123" s="20">
        <v>45052</v>
      </c>
      <c r="B123" s="21">
        <v>4794</v>
      </c>
      <c r="C123" s="21">
        <f t="shared" si="24"/>
        <v>1165</v>
      </c>
      <c r="D123" s="27">
        <f t="shared" si="22"/>
        <v>0.32102507577845135</v>
      </c>
      <c r="E123" s="21">
        <v>4407</v>
      </c>
      <c r="F123" s="21">
        <v>387</v>
      </c>
      <c r="G123" s="21">
        <v>0</v>
      </c>
      <c r="H123" s="21">
        <v>58</v>
      </c>
      <c r="I123" s="21">
        <v>1006</v>
      </c>
      <c r="J123" s="21">
        <v>3343</v>
      </c>
      <c r="K123" s="21">
        <v>29</v>
      </c>
      <c r="L123" s="21">
        <v>234</v>
      </c>
      <c r="M123" s="74">
        <v>124</v>
      </c>
    </row>
    <row r="124" spans="1:13" x14ac:dyDescent="0.3">
      <c r="A124" s="20">
        <v>45059</v>
      </c>
      <c r="B124" s="562">
        <v>6518</v>
      </c>
      <c r="C124" s="562">
        <f t="shared" si="24"/>
        <v>1724</v>
      </c>
      <c r="D124" s="27">
        <f t="shared" si="22"/>
        <v>0.35961618690029201</v>
      </c>
      <c r="E124" s="562">
        <v>5990</v>
      </c>
      <c r="F124" s="562">
        <v>528</v>
      </c>
      <c r="G124" s="21">
        <v>0</v>
      </c>
      <c r="H124" s="562">
        <v>68</v>
      </c>
      <c r="I124" s="562">
        <v>958</v>
      </c>
      <c r="J124" s="562">
        <v>4964</v>
      </c>
      <c r="K124" s="562">
        <v>31</v>
      </c>
      <c r="L124" s="562">
        <v>271</v>
      </c>
      <c r="M124" s="564">
        <v>226</v>
      </c>
    </row>
    <row r="125" spans="1:13" x14ac:dyDescent="0.3">
      <c r="A125" s="20">
        <v>45066</v>
      </c>
      <c r="B125" s="562">
        <v>12686</v>
      </c>
      <c r="C125" s="562">
        <f t="shared" ref="C125:C130" si="25">B125-B124</f>
        <v>6168</v>
      </c>
      <c r="D125" s="27">
        <f t="shared" si="22"/>
        <v>0.9463025467934949</v>
      </c>
      <c r="E125" s="562">
        <v>7273</v>
      </c>
      <c r="F125" s="562">
        <v>1347</v>
      </c>
      <c r="G125" s="562">
        <v>0</v>
      </c>
      <c r="H125" s="562">
        <v>96</v>
      </c>
      <c r="I125" s="562">
        <v>761</v>
      </c>
      <c r="J125" s="562">
        <v>6416</v>
      </c>
      <c r="K125" s="562">
        <v>32</v>
      </c>
      <c r="L125" s="562">
        <v>386</v>
      </c>
      <c r="M125" s="564">
        <v>929</v>
      </c>
    </row>
    <row r="126" spans="1:13" x14ac:dyDescent="0.3">
      <c r="A126" s="20">
        <v>45073</v>
      </c>
      <c r="B126" s="562">
        <v>13175</v>
      </c>
      <c r="C126" s="562">
        <f t="shared" si="25"/>
        <v>489</v>
      </c>
      <c r="D126" s="27">
        <f t="shared" si="22"/>
        <v>3.8546429134478956E-2</v>
      </c>
      <c r="E126" s="562">
        <v>8139</v>
      </c>
      <c r="F126" s="562">
        <v>969</v>
      </c>
      <c r="G126" s="562">
        <v>0</v>
      </c>
      <c r="H126" s="562">
        <v>102</v>
      </c>
      <c r="I126" s="562">
        <v>554</v>
      </c>
      <c r="J126" s="562">
        <v>7483</v>
      </c>
      <c r="K126" s="562">
        <v>24</v>
      </c>
      <c r="L126" s="562">
        <v>408</v>
      </c>
      <c r="M126" s="564">
        <v>537</v>
      </c>
    </row>
    <row r="127" spans="1:13" x14ac:dyDescent="0.3">
      <c r="A127" s="20">
        <v>45080</v>
      </c>
      <c r="B127" s="562">
        <v>13312</v>
      </c>
      <c r="C127" s="562">
        <f t="shared" si="25"/>
        <v>137</v>
      </c>
      <c r="D127" s="27">
        <f t="shared" si="22"/>
        <v>1.0398481973434535E-2</v>
      </c>
      <c r="E127" s="562">
        <v>8590</v>
      </c>
      <c r="F127" s="562">
        <v>654</v>
      </c>
      <c r="G127" s="562">
        <v>0</v>
      </c>
      <c r="H127" s="562">
        <v>116</v>
      </c>
      <c r="I127" s="562">
        <v>790</v>
      </c>
      <c r="J127" s="562">
        <v>7684</v>
      </c>
      <c r="K127" s="562">
        <v>27</v>
      </c>
      <c r="L127" s="562">
        <v>463</v>
      </c>
      <c r="M127" s="564">
        <v>164</v>
      </c>
    </row>
    <row r="128" spans="1:13" x14ac:dyDescent="0.3">
      <c r="A128" s="20">
        <v>45087</v>
      </c>
      <c r="B128" s="21">
        <v>5557</v>
      </c>
      <c r="C128" s="21">
        <f t="shared" si="25"/>
        <v>-7755</v>
      </c>
      <c r="D128" s="27">
        <f t="shared" si="22"/>
        <v>-0.58255709134615385</v>
      </c>
      <c r="E128" s="21">
        <v>5121</v>
      </c>
      <c r="F128" s="21">
        <v>436</v>
      </c>
      <c r="G128" s="21">
        <v>0</v>
      </c>
      <c r="H128" s="21">
        <v>58</v>
      </c>
      <c r="I128" s="21">
        <v>580</v>
      </c>
      <c r="J128" s="21">
        <v>4483</v>
      </c>
      <c r="K128" s="21">
        <v>19</v>
      </c>
      <c r="L128" s="21">
        <v>232</v>
      </c>
      <c r="M128" s="74">
        <v>185</v>
      </c>
    </row>
    <row r="129" spans="1:13" x14ac:dyDescent="0.3">
      <c r="A129" s="20">
        <v>45094</v>
      </c>
      <c r="B129" s="21">
        <v>3631</v>
      </c>
      <c r="C129" s="21">
        <f t="shared" si="25"/>
        <v>-1926</v>
      </c>
      <c r="D129" s="27">
        <f t="shared" si="22"/>
        <v>-0.34658988662947632</v>
      </c>
      <c r="E129" s="21">
        <v>3274</v>
      </c>
      <c r="F129" s="21">
        <v>357</v>
      </c>
      <c r="G129" s="21">
        <v>0</v>
      </c>
      <c r="H129" s="21">
        <v>48</v>
      </c>
      <c r="I129" s="21">
        <v>717</v>
      </c>
      <c r="J129" s="21">
        <v>2509</v>
      </c>
      <c r="K129" s="21">
        <v>17</v>
      </c>
      <c r="L129" s="21">
        <v>192</v>
      </c>
      <c r="M129" s="74">
        <v>148</v>
      </c>
    </row>
    <row r="130" spans="1:13" x14ac:dyDescent="0.3">
      <c r="A130" s="20">
        <v>45101</v>
      </c>
      <c r="B130" s="591">
        <v>1659</v>
      </c>
      <c r="C130" s="591">
        <f t="shared" si="25"/>
        <v>-1972</v>
      </c>
      <c r="D130" s="27">
        <f t="shared" si="22"/>
        <v>-0.54310107408427433</v>
      </c>
      <c r="E130" s="591">
        <v>1288</v>
      </c>
      <c r="F130" s="591">
        <v>371</v>
      </c>
      <c r="G130" s="591">
        <v>0</v>
      </c>
      <c r="H130" s="591">
        <v>56</v>
      </c>
      <c r="I130" s="591">
        <v>946</v>
      </c>
      <c r="J130" s="591">
        <v>286</v>
      </c>
      <c r="K130" s="591">
        <v>25</v>
      </c>
      <c r="L130" s="591">
        <v>226</v>
      </c>
      <c r="M130" s="595">
        <v>120</v>
      </c>
    </row>
    <row r="131" spans="1:13" x14ac:dyDescent="0.3">
      <c r="A131" s="20">
        <v>45108</v>
      </c>
      <c r="B131" s="21">
        <v>3570</v>
      </c>
      <c r="C131" s="21">
        <f>B131-B130</f>
        <v>1911</v>
      </c>
      <c r="D131" s="27">
        <f t="shared" si="22"/>
        <v>1.1518987341772151</v>
      </c>
      <c r="E131" s="21">
        <v>3125</v>
      </c>
      <c r="F131" s="21">
        <v>445</v>
      </c>
      <c r="G131" s="21">
        <v>0</v>
      </c>
      <c r="H131" s="21">
        <v>73</v>
      </c>
      <c r="I131" s="21">
        <v>840</v>
      </c>
      <c r="J131" s="21">
        <v>2212</v>
      </c>
      <c r="K131" s="21">
        <v>22</v>
      </c>
      <c r="L131" s="21">
        <v>292</v>
      </c>
      <c r="M131" s="74">
        <v>131</v>
      </c>
    </row>
    <row r="132" spans="1:13" x14ac:dyDescent="0.3">
      <c r="A132" s="20">
        <v>45115</v>
      </c>
      <c r="B132" s="614">
        <v>4148</v>
      </c>
      <c r="C132" s="614">
        <f>B132-B131</f>
        <v>578</v>
      </c>
      <c r="D132" s="27">
        <f t="shared" si="22"/>
        <v>0.16190476190476191</v>
      </c>
      <c r="E132" s="614">
        <v>3571</v>
      </c>
      <c r="F132" s="614">
        <v>577</v>
      </c>
      <c r="G132" s="614">
        <v>0</v>
      </c>
      <c r="H132" s="614">
        <v>103</v>
      </c>
      <c r="I132" s="614">
        <v>1036</v>
      </c>
      <c r="J132" s="614">
        <v>2432</v>
      </c>
      <c r="K132" s="614">
        <v>21</v>
      </c>
      <c r="L132" s="614">
        <v>413</v>
      </c>
      <c r="M132" s="616">
        <v>143</v>
      </c>
    </row>
    <row r="133" spans="1:13" x14ac:dyDescent="0.3">
      <c r="A133" s="20">
        <v>45122</v>
      </c>
      <c r="B133" s="599">
        <v>2204</v>
      </c>
      <c r="C133" s="599">
        <f>B133-B132</f>
        <v>-1944</v>
      </c>
      <c r="D133" s="27">
        <f t="shared" si="22"/>
        <v>-0.46865959498553522</v>
      </c>
      <c r="E133" s="599">
        <v>1611</v>
      </c>
      <c r="F133" s="599">
        <v>593</v>
      </c>
      <c r="G133" s="599">
        <v>0</v>
      </c>
      <c r="H133" s="599">
        <v>111</v>
      </c>
      <c r="I133" s="599">
        <v>735</v>
      </c>
      <c r="J133" s="599">
        <v>765</v>
      </c>
      <c r="K133" s="599">
        <v>23</v>
      </c>
      <c r="L133" s="599">
        <v>442</v>
      </c>
      <c r="M133" s="601">
        <v>128</v>
      </c>
    </row>
  </sheetData>
  <pageMargins left="0.7" right="0.7" top="0.75" bottom="0.75" header="0.3" footer="0.3"/>
  <pageSetup orientation="portrait" r:id="rId1"/>
  <ignoredErrors>
    <ignoredError sqref="D49:D54"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115"/>
  <sheetViews>
    <sheetView zoomScaleNormal="100" workbookViewId="0">
      <pane ySplit="6" topLeftCell="A7" activePane="bottomLeft" state="frozen"/>
      <selection activeCell="B6" sqref="B6"/>
      <selection pane="bottomLeft"/>
    </sheetView>
  </sheetViews>
  <sheetFormatPr defaultColWidth="23.5546875" defaultRowHeight="15.6" x14ac:dyDescent="0.3"/>
  <cols>
    <col min="1" max="1" width="23.5546875" style="19"/>
    <col min="2" max="2" width="23.5546875" style="30"/>
    <col min="3" max="3" width="23.5546875" style="26"/>
    <col min="4" max="4" width="23.5546875" style="27"/>
    <col min="5" max="16384" width="23.5546875" style="19"/>
  </cols>
  <sheetData>
    <row r="1" spans="1:5" s="2" customFormat="1" ht="24" customHeight="1" thickBot="1" x14ac:dyDescent="0.45">
      <c r="A1" s="1" t="s">
        <v>48</v>
      </c>
    </row>
    <row r="2" spans="1:5" s="2" customFormat="1" ht="16.2" thickTop="1" x14ac:dyDescent="0.3">
      <c r="A2" s="3"/>
    </row>
    <row r="3" spans="1:5" s="2" customFormat="1" ht="13.5" customHeight="1" x14ac:dyDescent="0.3">
      <c r="A3" s="2" t="s">
        <v>44</v>
      </c>
      <c r="B3" s="4"/>
    </row>
    <row r="4" spans="1:5" s="2" customFormat="1" x14ac:dyDescent="0.3">
      <c r="A4" s="6" t="s">
        <v>136</v>
      </c>
      <c r="B4" s="5"/>
      <c r="E4" s="6"/>
    </row>
    <row r="5" spans="1:5" s="2" customFormat="1" x14ac:dyDescent="0.3">
      <c r="B5" s="5"/>
      <c r="E5" s="6"/>
    </row>
    <row r="6" spans="1:5" s="16" customFormat="1" ht="71.849999999999994" customHeight="1" x14ac:dyDescent="0.3">
      <c r="A6" s="7" t="s">
        <v>10</v>
      </c>
      <c r="B6" s="13" t="s">
        <v>89</v>
      </c>
      <c r="C6" s="14" t="s">
        <v>11</v>
      </c>
      <c r="D6" s="15" t="s">
        <v>12</v>
      </c>
    </row>
    <row r="7" spans="1:5" x14ac:dyDescent="0.3">
      <c r="A7" s="20">
        <v>44366</v>
      </c>
      <c r="B7" s="106">
        <v>86364</v>
      </c>
      <c r="C7" s="95"/>
      <c r="D7" s="107"/>
    </row>
    <row r="8" spans="1:5" x14ac:dyDescent="0.3">
      <c r="A8" s="20">
        <v>44373</v>
      </c>
      <c r="B8" s="145">
        <v>86546</v>
      </c>
      <c r="C8" s="134">
        <f t="shared" ref="C8:C12" si="0">B8-B7</f>
        <v>182</v>
      </c>
      <c r="D8" s="146">
        <f t="shared" ref="D8:D12" si="1">(B8/B7)-1</f>
        <v>2.1073595479597085E-3</v>
      </c>
    </row>
    <row r="9" spans="1:5" x14ac:dyDescent="0.3">
      <c r="A9" s="20">
        <v>44380</v>
      </c>
      <c r="B9" s="145">
        <v>77292</v>
      </c>
      <c r="C9" s="134">
        <f t="shared" si="0"/>
        <v>-9254</v>
      </c>
      <c r="D9" s="146">
        <f t="shared" si="1"/>
        <v>-0.10692579668615532</v>
      </c>
    </row>
    <row r="10" spans="1:5" x14ac:dyDescent="0.3">
      <c r="A10" s="20">
        <v>44387</v>
      </c>
      <c r="B10" s="145">
        <v>64855</v>
      </c>
      <c r="C10" s="134">
        <f t="shared" si="0"/>
        <v>-12437</v>
      </c>
      <c r="D10" s="146">
        <f t="shared" si="1"/>
        <v>-0.16090927909744868</v>
      </c>
    </row>
    <row r="11" spans="1:5" x14ac:dyDescent="0.3">
      <c r="A11" s="20">
        <v>44394</v>
      </c>
      <c r="B11" s="30">
        <v>82271</v>
      </c>
      <c r="C11" s="18">
        <f t="shared" si="0"/>
        <v>17416</v>
      </c>
      <c r="D11" s="150">
        <f t="shared" si="1"/>
        <v>0.26853750674581756</v>
      </c>
    </row>
    <row r="12" spans="1:5" x14ac:dyDescent="0.3">
      <c r="A12" s="20">
        <v>44401</v>
      </c>
      <c r="B12" s="30">
        <v>86414</v>
      </c>
      <c r="C12" s="18">
        <f t="shared" si="0"/>
        <v>4143</v>
      </c>
      <c r="D12" s="150">
        <f t="shared" si="1"/>
        <v>5.0357963316356891E-2</v>
      </c>
    </row>
    <row r="13" spans="1:5" x14ac:dyDescent="0.3">
      <c r="A13" s="20">
        <v>44408</v>
      </c>
      <c r="B13" s="30">
        <v>88080</v>
      </c>
      <c r="C13" s="18">
        <f t="shared" ref="C13:C18" si="2">B13-B12</f>
        <v>1666</v>
      </c>
      <c r="D13" s="150">
        <f t="shared" ref="D13:D18" si="3">(B13/B12)-1</f>
        <v>1.9279283449441076E-2</v>
      </c>
    </row>
    <row r="14" spans="1:5" x14ac:dyDescent="0.3">
      <c r="A14" s="20">
        <v>44415</v>
      </c>
      <c r="B14" s="165">
        <v>87559</v>
      </c>
      <c r="C14" s="154">
        <f t="shared" si="2"/>
        <v>-521</v>
      </c>
      <c r="D14" s="166">
        <f t="shared" si="3"/>
        <v>-5.9150772025431397E-3</v>
      </c>
    </row>
    <row r="15" spans="1:5" x14ac:dyDescent="0.3">
      <c r="A15" s="20">
        <v>44422</v>
      </c>
      <c r="B15" s="30">
        <v>88200</v>
      </c>
      <c r="C15" s="18">
        <f t="shared" si="2"/>
        <v>641</v>
      </c>
      <c r="D15" s="150">
        <f t="shared" si="3"/>
        <v>7.3207779896984349E-3</v>
      </c>
    </row>
    <row r="16" spans="1:5" x14ac:dyDescent="0.3">
      <c r="A16" s="20">
        <v>44429</v>
      </c>
      <c r="B16" s="190">
        <v>81798</v>
      </c>
      <c r="C16" s="179">
        <f t="shared" si="2"/>
        <v>-6402</v>
      </c>
      <c r="D16" s="191">
        <f t="shared" si="3"/>
        <v>-7.2585034013605387E-2</v>
      </c>
    </row>
    <row r="17" spans="1:4" x14ac:dyDescent="0.3">
      <c r="A17" s="20">
        <v>44436</v>
      </c>
      <c r="B17" s="190">
        <v>81447</v>
      </c>
      <c r="C17" s="179">
        <f t="shared" si="2"/>
        <v>-351</v>
      </c>
      <c r="D17" s="191">
        <f t="shared" si="3"/>
        <v>-4.2910584610870162E-3</v>
      </c>
    </row>
    <row r="18" spans="1:4" x14ac:dyDescent="0.3">
      <c r="A18" s="20">
        <v>44443</v>
      </c>
      <c r="B18" s="30">
        <v>37561</v>
      </c>
      <c r="C18" s="18">
        <f t="shared" si="2"/>
        <v>-43886</v>
      </c>
      <c r="D18" s="150">
        <f t="shared" si="3"/>
        <v>-0.53882893169791402</v>
      </c>
    </row>
    <row r="19" spans="1:4" x14ac:dyDescent="0.3">
      <c r="A19" s="20">
        <v>44450</v>
      </c>
      <c r="B19" s="30">
        <v>36819</v>
      </c>
      <c r="C19" s="18">
        <f t="shared" ref="C19:C24" si="4">B19-B18</f>
        <v>-742</v>
      </c>
      <c r="D19" s="150">
        <f t="shared" ref="D19:D24" si="5">(B19/B18)-1</f>
        <v>-1.9754532626926835E-2</v>
      </c>
    </row>
    <row r="20" spans="1:4" x14ac:dyDescent="0.3">
      <c r="A20" s="20">
        <v>44457</v>
      </c>
      <c r="B20" s="213">
        <v>44078</v>
      </c>
      <c r="C20" s="203">
        <f t="shared" si="4"/>
        <v>7259</v>
      </c>
      <c r="D20" s="214">
        <f t="shared" si="5"/>
        <v>0.19715364349928022</v>
      </c>
    </row>
    <row r="21" spans="1:4" x14ac:dyDescent="0.3">
      <c r="A21" s="20">
        <v>44464</v>
      </c>
      <c r="B21" s="213">
        <v>40203</v>
      </c>
      <c r="C21" s="203">
        <f t="shared" si="4"/>
        <v>-3875</v>
      </c>
      <c r="D21" s="214">
        <f t="shared" si="5"/>
        <v>-8.7912337220382053E-2</v>
      </c>
    </row>
    <row r="22" spans="1:4" x14ac:dyDescent="0.3">
      <c r="A22" s="20">
        <v>44471</v>
      </c>
      <c r="B22" s="213">
        <v>37055</v>
      </c>
      <c r="C22" s="203">
        <f t="shared" si="4"/>
        <v>-3148</v>
      </c>
      <c r="D22" s="214">
        <f t="shared" si="5"/>
        <v>-7.8302614232768741E-2</v>
      </c>
    </row>
    <row r="23" spans="1:4" x14ac:dyDescent="0.3">
      <c r="A23" s="20">
        <v>44478</v>
      </c>
      <c r="B23" s="213">
        <v>52555</v>
      </c>
      <c r="C23" s="203">
        <f t="shared" si="4"/>
        <v>15500</v>
      </c>
      <c r="D23" s="214">
        <f t="shared" si="5"/>
        <v>0.41829712589394141</v>
      </c>
    </row>
    <row r="24" spans="1:4" x14ac:dyDescent="0.3">
      <c r="A24" s="20">
        <v>44485</v>
      </c>
      <c r="B24" s="30">
        <v>49661</v>
      </c>
      <c r="C24" s="18">
        <f t="shared" si="4"/>
        <v>-2894</v>
      </c>
      <c r="D24" s="150">
        <f t="shared" si="5"/>
        <v>-5.5066121206355234E-2</v>
      </c>
    </row>
    <row r="25" spans="1:4" x14ac:dyDescent="0.3">
      <c r="A25" s="20">
        <v>44492</v>
      </c>
      <c r="B25" s="30">
        <v>45014</v>
      </c>
      <c r="C25" s="18">
        <f t="shared" ref="C25:C26" si="6">B25-B24</f>
        <v>-4647</v>
      </c>
      <c r="D25" s="150">
        <f t="shared" ref="D25:D26" si="7">(B25/B24)-1</f>
        <v>-9.3574434667042516E-2</v>
      </c>
    </row>
    <row r="26" spans="1:4" x14ac:dyDescent="0.3">
      <c r="A26" s="20">
        <v>44499</v>
      </c>
      <c r="B26" s="30">
        <v>38919</v>
      </c>
      <c r="C26" s="18">
        <f t="shared" si="6"/>
        <v>-6095</v>
      </c>
      <c r="D26" s="150">
        <f t="shared" si="7"/>
        <v>-0.1354023192784467</v>
      </c>
    </row>
    <row r="27" spans="1:4" x14ac:dyDescent="0.3">
      <c r="A27" s="20">
        <v>44506</v>
      </c>
      <c r="B27" s="30">
        <v>37374</v>
      </c>
      <c r="C27" s="18">
        <f>B27-B26</f>
        <v>-1545</v>
      </c>
      <c r="D27" s="150">
        <f>(B27/B26)-1</f>
        <v>-3.9697833962845874E-2</v>
      </c>
    </row>
    <row r="28" spans="1:4" x14ac:dyDescent="0.3">
      <c r="A28" s="20">
        <v>44513</v>
      </c>
      <c r="B28" s="231">
        <v>30972</v>
      </c>
      <c r="C28" s="221">
        <f>B28-B27</f>
        <v>-6402</v>
      </c>
      <c r="D28" s="232">
        <f>(B28/B27)-1</f>
        <v>-0.17129555305827582</v>
      </c>
    </row>
    <row r="29" spans="1:4" x14ac:dyDescent="0.3">
      <c r="A29" s="20">
        <v>44520</v>
      </c>
      <c r="B29" s="231">
        <v>31028</v>
      </c>
      <c r="C29" s="221">
        <f t="shared" ref="C29:C30" si="8">B29-B28</f>
        <v>56</v>
      </c>
      <c r="D29" s="232">
        <f t="shared" ref="D29:D30" si="9">(B29/B28)-1</f>
        <v>1.8080847216841445E-3</v>
      </c>
    </row>
    <row r="30" spans="1:4" x14ac:dyDescent="0.3">
      <c r="A30" s="20">
        <v>44527</v>
      </c>
      <c r="B30" s="231">
        <v>30422</v>
      </c>
      <c r="C30" s="221">
        <f t="shared" si="8"/>
        <v>-606</v>
      </c>
      <c r="D30" s="232">
        <f t="shared" si="9"/>
        <v>-1.9530746422586009E-2</v>
      </c>
    </row>
    <row r="31" spans="1:4" x14ac:dyDescent="0.3">
      <c r="A31" s="20">
        <v>44534</v>
      </c>
      <c r="B31" s="231">
        <v>27100</v>
      </c>
      <c r="C31" s="221">
        <f t="shared" ref="C31:C36" si="10">B31-B30</f>
        <v>-3322</v>
      </c>
      <c r="D31" s="232">
        <f t="shared" ref="D31:D36" si="11">(B31/B30)-1</f>
        <v>-0.10919729143383083</v>
      </c>
    </row>
    <row r="32" spans="1:4" x14ac:dyDescent="0.3">
      <c r="A32" s="20">
        <v>44541</v>
      </c>
      <c r="B32" s="231">
        <v>28955</v>
      </c>
      <c r="C32" s="221">
        <f t="shared" si="10"/>
        <v>1855</v>
      </c>
      <c r="D32" s="232">
        <f t="shared" si="11"/>
        <v>6.8450184501845035E-2</v>
      </c>
    </row>
    <row r="33" spans="1:4" x14ac:dyDescent="0.3">
      <c r="A33" s="20">
        <v>44548</v>
      </c>
      <c r="B33" s="231">
        <v>28842</v>
      </c>
      <c r="C33" s="221">
        <f t="shared" si="10"/>
        <v>-113</v>
      </c>
      <c r="D33" s="232">
        <f t="shared" si="11"/>
        <v>-3.9026074943878664E-3</v>
      </c>
    </row>
    <row r="34" spans="1:4" x14ac:dyDescent="0.3">
      <c r="A34" s="20">
        <v>44555</v>
      </c>
      <c r="B34" s="231">
        <v>31258</v>
      </c>
      <c r="C34" s="221">
        <f t="shared" si="10"/>
        <v>2416</v>
      </c>
      <c r="D34" s="232">
        <f t="shared" si="11"/>
        <v>8.3766729075653634E-2</v>
      </c>
    </row>
    <row r="35" spans="1:4" x14ac:dyDescent="0.3">
      <c r="A35" s="20">
        <v>44562</v>
      </c>
      <c r="B35" s="231">
        <v>30131</v>
      </c>
      <c r="C35" s="221">
        <f t="shared" si="10"/>
        <v>-1127</v>
      </c>
      <c r="D35" s="232">
        <f t="shared" si="11"/>
        <v>-3.6054769978885459E-2</v>
      </c>
    </row>
    <row r="36" spans="1:4" x14ac:dyDescent="0.3">
      <c r="A36" s="20">
        <v>44569</v>
      </c>
      <c r="B36" s="231">
        <v>29859</v>
      </c>
      <c r="C36" s="221">
        <f t="shared" si="10"/>
        <v>-272</v>
      </c>
      <c r="D36" s="232">
        <f t="shared" si="11"/>
        <v>-9.0272476851083194E-3</v>
      </c>
    </row>
    <row r="37" spans="1:4" x14ac:dyDescent="0.3">
      <c r="A37" s="20">
        <v>44576</v>
      </c>
      <c r="B37" s="231">
        <v>41121</v>
      </c>
      <c r="C37" s="221">
        <f t="shared" ref="C37:C42" si="12">B37-B36</f>
        <v>11262</v>
      </c>
      <c r="D37" s="232">
        <f t="shared" ref="D37:D42" si="13">(B37/B36)-1</f>
        <v>0.37717271174520239</v>
      </c>
    </row>
    <row r="38" spans="1:4" x14ac:dyDescent="0.3">
      <c r="A38" s="20">
        <v>44583</v>
      </c>
      <c r="B38" s="231">
        <v>40057</v>
      </c>
      <c r="C38" s="221">
        <f t="shared" si="12"/>
        <v>-1064</v>
      </c>
      <c r="D38" s="232">
        <f t="shared" si="13"/>
        <v>-2.5874857128960871E-2</v>
      </c>
    </row>
    <row r="39" spans="1:4" x14ac:dyDescent="0.3">
      <c r="A39" s="20">
        <v>44590</v>
      </c>
      <c r="B39" s="231">
        <v>38847</v>
      </c>
      <c r="C39" s="221">
        <f t="shared" si="12"/>
        <v>-1210</v>
      </c>
      <c r="D39" s="232">
        <f t="shared" si="13"/>
        <v>-3.0206955088998177E-2</v>
      </c>
    </row>
    <row r="40" spans="1:4" x14ac:dyDescent="0.3">
      <c r="A40" s="20">
        <v>44597</v>
      </c>
      <c r="B40" s="247">
        <v>38043</v>
      </c>
      <c r="C40" s="248">
        <f t="shared" si="12"/>
        <v>-804</v>
      </c>
      <c r="D40" s="249">
        <f t="shared" si="13"/>
        <v>-2.069657888640053E-2</v>
      </c>
    </row>
    <row r="41" spans="1:4" x14ac:dyDescent="0.3">
      <c r="A41" s="20">
        <v>44604</v>
      </c>
      <c r="B41" s="30">
        <v>38497</v>
      </c>
      <c r="C41" s="18">
        <f t="shared" si="12"/>
        <v>454</v>
      </c>
      <c r="D41" s="150">
        <f t="shared" si="13"/>
        <v>1.1933864311437059E-2</v>
      </c>
    </row>
    <row r="42" spans="1:4" x14ac:dyDescent="0.3">
      <c r="A42" s="20">
        <v>44611</v>
      </c>
      <c r="B42" s="247">
        <v>39192</v>
      </c>
      <c r="C42" s="248">
        <f t="shared" si="12"/>
        <v>695</v>
      </c>
      <c r="D42" s="249">
        <f t="shared" si="13"/>
        <v>1.8053354806867983E-2</v>
      </c>
    </row>
    <row r="43" spans="1:4" x14ac:dyDescent="0.3">
      <c r="A43" s="20">
        <v>44618</v>
      </c>
      <c r="B43" s="247">
        <v>34012</v>
      </c>
      <c r="C43" s="248">
        <f>B43-B42</f>
        <v>-5180</v>
      </c>
      <c r="D43" s="249">
        <f>(B43/B42)-1</f>
        <v>-0.13216983057766896</v>
      </c>
    </row>
    <row r="44" spans="1:4" x14ac:dyDescent="0.3">
      <c r="A44" s="20">
        <v>44625</v>
      </c>
      <c r="B44" s="247">
        <v>28028</v>
      </c>
      <c r="C44" s="248">
        <f>B44-B43</f>
        <v>-5984</v>
      </c>
      <c r="D44" s="249">
        <f>(B44/B43)-1</f>
        <v>-0.17593790426908151</v>
      </c>
    </row>
    <row r="45" spans="1:4" x14ac:dyDescent="0.3">
      <c r="A45" s="20">
        <v>44632</v>
      </c>
      <c r="B45" s="30">
        <v>26164</v>
      </c>
      <c r="C45" s="18">
        <f>B45-B44</f>
        <v>-1864</v>
      </c>
      <c r="D45" s="150">
        <f>(B45/B44)-1</f>
        <v>-6.6504923647780823E-2</v>
      </c>
    </row>
    <row r="46" spans="1:4" x14ac:dyDescent="0.3">
      <c r="A46" s="20">
        <v>44639</v>
      </c>
      <c r="B46" s="284">
        <v>24730</v>
      </c>
      <c r="C46" s="274">
        <f>B46-B45</f>
        <v>-1434</v>
      </c>
      <c r="D46" s="285">
        <f>(B46/B45)-1</f>
        <v>-5.4808133312949092E-2</v>
      </c>
    </row>
    <row r="47" spans="1:4" x14ac:dyDescent="0.3">
      <c r="A47" s="20">
        <v>44646</v>
      </c>
      <c r="B47" s="284">
        <v>24225</v>
      </c>
      <c r="C47" s="274">
        <f t="shared" ref="C47:C48" si="14">B47-B46</f>
        <v>-505</v>
      </c>
      <c r="D47" s="285">
        <f t="shared" ref="D47:D48" si="15">(B47/B46)-1</f>
        <v>-2.0420541852001595E-2</v>
      </c>
    </row>
    <row r="48" spans="1:4" x14ac:dyDescent="0.3">
      <c r="A48" s="20">
        <v>44653</v>
      </c>
      <c r="B48" s="284">
        <v>22942</v>
      </c>
      <c r="C48" s="274">
        <f t="shared" si="14"/>
        <v>-1283</v>
      </c>
      <c r="D48" s="285">
        <f t="shared" si="15"/>
        <v>-5.2961816305469589E-2</v>
      </c>
    </row>
    <row r="49" spans="1:4" x14ac:dyDescent="0.3">
      <c r="A49" s="20">
        <v>44660</v>
      </c>
      <c r="B49" s="284">
        <v>21915</v>
      </c>
      <c r="C49" s="274">
        <f t="shared" ref="C49:C54" si="16">B49-B48</f>
        <v>-1027</v>
      </c>
      <c r="D49" s="285">
        <f t="shared" ref="D49:D54" si="17">(B49/B48)-1</f>
        <v>-4.4765059715805022E-2</v>
      </c>
    </row>
    <row r="50" spans="1:4" x14ac:dyDescent="0.3">
      <c r="A50" s="20">
        <v>44667</v>
      </c>
      <c r="B50" s="284">
        <v>25646</v>
      </c>
      <c r="C50" s="274">
        <f t="shared" si="16"/>
        <v>3731</v>
      </c>
      <c r="D50" s="285">
        <f t="shared" si="17"/>
        <v>0.1702486881131644</v>
      </c>
    </row>
    <row r="51" spans="1:4" x14ac:dyDescent="0.3">
      <c r="A51" s="20">
        <v>44674</v>
      </c>
      <c r="B51" s="284">
        <v>24172</v>
      </c>
      <c r="C51" s="274">
        <f t="shared" si="16"/>
        <v>-1474</v>
      </c>
      <c r="D51" s="285">
        <f t="shared" si="17"/>
        <v>-5.7474849879123435E-2</v>
      </c>
    </row>
    <row r="52" spans="1:4" x14ac:dyDescent="0.3">
      <c r="A52" s="20">
        <v>44681</v>
      </c>
      <c r="B52" s="30">
        <v>23723</v>
      </c>
      <c r="C52" s="18">
        <f t="shared" si="16"/>
        <v>-449</v>
      </c>
      <c r="D52" s="150">
        <f t="shared" si="17"/>
        <v>-1.8575210987919921E-2</v>
      </c>
    </row>
    <row r="53" spans="1:4" x14ac:dyDescent="0.3">
      <c r="A53" s="20">
        <v>44688</v>
      </c>
      <c r="B53" s="302">
        <v>23598</v>
      </c>
      <c r="C53" s="292">
        <f t="shared" si="16"/>
        <v>-125</v>
      </c>
      <c r="D53" s="303">
        <f t="shared" si="17"/>
        <v>-5.2691480841378091E-3</v>
      </c>
    </row>
    <row r="54" spans="1:4" x14ac:dyDescent="0.3">
      <c r="A54" s="20">
        <v>44695</v>
      </c>
      <c r="B54" s="302">
        <v>24017</v>
      </c>
      <c r="C54" s="292">
        <f t="shared" si="16"/>
        <v>419</v>
      </c>
      <c r="D54" s="303">
        <f t="shared" si="17"/>
        <v>1.7755742012034892E-2</v>
      </c>
    </row>
    <row r="55" spans="1:4" x14ac:dyDescent="0.3">
      <c r="A55" s="20">
        <v>44702</v>
      </c>
      <c r="B55" s="326">
        <v>25396</v>
      </c>
      <c r="C55" s="319">
        <f t="shared" ref="C55:C60" si="18">B55-B54</f>
        <v>1379</v>
      </c>
      <c r="D55" s="327">
        <f t="shared" ref="D55:D60" si="19">(B55/B54)-1</f>
        <v>5.741766248907032E-2</v>
      </c>
    </row>
    <row r="56" spans="1:4" x14ac:dyDescent="0.3">
      <c r="A56" s="20">
        <v>44709</v>
      </c>
      <c r="B56" s="326">
        <v>26754</v>
      </c>
      <c r="C56" s="319">
        <f t="shared" si="18"/>
        <v>1358</v>
      </c>
      <c r="D56" s="327">
        <f t="shared" si="19"/>
        <v>5.3472987872105859E-2</v>
      </c>
    </row>
    <row r="57" spans="1:4" x14ac:dyDescent="0.3">
      <c r="A57" s="20">
        <v>44716</v>
      </c>
      <c r="B57" s="326">
        <v>27050</v>
      </c>
      <c r="C57" s="319">
        <f t="shared" si="18"/>
        <v>296</v>
      </c>
      <c r="D57" s="327">
        <f t="shared" si="19"/>
        <v>1.1063766165807065E-2</v>
      </c>
    </row>
    <row r="58" spans="1:4" x14ac:dyDescent="0.3">
      <c r="A58" s="20">
        <v>44723</v>
      </c>
      <c r="B58" s="326">
        <v>29293</v>
      </c>
      <c r="C58" s="319">
        <f t="shared" si="18"/>
        <v>2243</v>
      </c>
      <c r="D58" s="327">
        <f t="shared" si="19"/>
        <v>8.2920517560074014E-2</v>
      </c>
    </row>
    <row r="59" spans="1:4" x14ac:dyDescent="0.3">
      <c r="A59" s="20">
        <v>44730</v>
      </c>
      <c r="B59" s="326">
        <v>32688</v>
      </c>
      <c r="C59" s="319">
        <f t="shared" si="18"/>
        <v>3395</v>
      </c>
      <c r="D59" s="327">
        <f t="shared" si="19"/>
        <v>0.11589799610828533</v>
      </c>
    </row>
    <row r="60" spans="1:4" x14ac:dyDescent="0.3">
      <c r="A60" s="20">
        <v>44737</v>
      </c>
      <c r="B60" s="326">
        <v>33699</v>
      </c>
      <c r="C60" s="319">
        <f t="shared" si="18"/>
        <v>1011</v>
      </c>
      <c r="D60" s="327">
        <f t="shared" si="19"/>
        <v>3.0928781204111688E-2</v>
      </c>
    </row>
    <row r="61" spans="1:4" x14ac:dyDescent="0.3">
      <c r="A61" s="20">
        <v>44744</v>
      </c>
      <c r="B61" s="326">
        <v>34744</v>
      </c>
      <c r="C61" s="319">
        <f t="shared" ref="C61:C66" si="20">B61-B60</f>
        <v>1045</v>
      </c>
      <c r="D61" s="327">
        <f t="shared" ref="D61:D66" si="21">(B61/B60)-1</f>
        <v>3.1009822249918439E-2</v>
      </c>
    </row>
    <row r="62" spans="1:4" x14ac:dyDescent="0.3">
      <c r="A62" s="20">
        <v>44751</v>
      </c>
      <c r="B62" s="326">
        <v>31634</v>
      </c>
      <c r="C62" s="319">
        <f t="shared" si="20"/>
        <v>-3110</v>
      </c>
      <c r="D62" s="327">
        <f t="shared" si="21"/>
        <v>-8.9511858162560465E-2</v>
      </c>
    </row>
    <row r="63" spans="1:4" x14ac:dyDescent="0.3">
      <c r="A63" s="20">
        <v>44758</v>
      </c>
      <c r="B63" s="30">
        <v>31429</v>
      </c>
      <c r="C63" s="18">
        <f t="shared" si="20"/>
        <v>-205</v>
      </c>
      <c r="D63" s="150">
        <f t="shared" si="21"/>
        <v>-6.4803692229878918E-3</v>
      </c>
    </row>
    <row r="64" spans="1:4" x14ac:dyDescent="0.3">
      <c r="A64" s="20">
        <v>44765</v>
      </c>
      <c r="B64" s="351">
        <v>30678</v>
      </c>
      <c r="C64" s="343">
        <f t="shared" si="20"/>
        <v>-751</v>
      </c>
      <c r="D64" s="352">
        <f t="shared" si="21"/>
        <v>-2.3895128702790425E-2</v>
      </c>
    </row>
    <row r="65" spans="1:4" x14ac:dyDescent="0.3">
      <c r="A65" s="20">
        <v>44772</v>
      </c>
      <c r="B65" s="30">
        <v>29255</v>
      </c>
      <c r="C65" s="18">
        <f t="shared" si="20"/>
        <v>-1423</v>
      </c>
      <c r="D65" s="150">
        <f t="shared" si="21"/>
        <v>-4.6385031618749628E-2</v>
      </c>
    </row>
    <row r="66" spans="1:4" x14ac:dyDescent="0.3">
      <c r="A66" s="20">
        <v>44779</v>
      </c>
      <c r="B66" s="369">
        <v>28448</v>
      </c>
      <c r="C66" s="359">
        <f t="shared" si="20"/>
        <v>-807</v>
      </c>
      <c r="D66" s="370">
        <f t="shared" si="21"/>
        <v>-2.7585028200307615E-2</v>
      </c>
    </row>
    <row r="67" spans="1:4" x14ac:dyDescent="0.3">
      <c r="A67" s="20">
        <v>44786</v>
      </c>
      <c r="B67" s="387">
        <v>29536</v>
      </c>
      <c r="C67" s="377">
        <f t="shared" ref="C67:C72" si="22">B67-B66</f>
        <v>1088</v>
      </c>
      <c r="D67" s="388">
        <f t="shared" ref="D67:D72" si="23">(B67/B66)-1</f>
        <v>3.8245219347581516E-2</v>
      </c>
    </row>
    <row r="68" spans="1:4" x14ac:dyDescent="0.3">
      <c r="A68" s="20">
        <v>44793</v>
      </c>
      <c r="B68" s="30">
        <v>29549</v>
      </c>
      <c r="C68" s="18">
        <f t="shared" si="22"/>
        <v>13</v>
      </c>
      <c r="D68" s="150">
        <f t="shared" si="23"/>
        <v>4.4014084507049134E-4</v>
      </c>
    </row>
    <row r="69" spans="1:4" x14ac:dyDescent="0.3">
      <c r="A69" s="20">
        <v>44800</v>
      </c>
      <c r="B69" s="30">
        <v>29194</v>
      </c>
      <c r="C69" s="18">
        <f t="shared" si="22"/>
        <v>-355</v>
      </c>
      <c r="D69" s="150">
        <f t="shared" si="23"/>
        <v>-1.201394294223157E-2</v>
      </c>
    </row>
    <row r="70" spans="1:4" x14ac:dyDescent="0.3">
      <c r="A70" s="20">
        <v>44807</v>
      </c>
      <c r="B70" s="30">
        <v>30513</v>
      </c>
      <c r="C70" s="18">
        <f t="shared" si="22"/>
        <v>1319</v>
      </c>
      <c r="D70" s="150">
        <f t="shared" si="23"/>
        <v>4.5180516544495397E-2</v>
      </c>
    </row>
    <row r="71" spans="1:4" x14ac:dyDescent="0.3">
      <c r="A71" s="20">
        <v>44814</v>
      </c>
      <c r="B71" s="30">
        <v>28561</v>
      </c>
      <c r="C71" s="18">
        <f t="shared" si="22"/>
        <v>-1952</v>
      </c>
      <c r="D71" s="150">
        <f t="shared" si="23"/>
        <v>-6.3972732933503806E-2</v>
      </c>
    </row>
    <row r="72" spans="1:4" x14ac:dyDescent="0.3">
      <c r="A72" s="20">
        <v>44821</v>
      </c>
      <c r="B72" s="30">
        <v>27134</v>
      </c>
      <c r="C72" s="18">
        <f t="shared" si="22"/>
        <v>-1427</v>
      </c>
      <c r="D72" s="150">
        <f t="shared" si="23"/>
        <v>-4.9963236581352155E-2</v>
      </c>
    </row>
    <row r="73" spans="1:4" x14ac:dyDescent="0.3">
      <c r="A73" s="20">
        <v>44828</v>
      </c>
      <c r="B73" s="408">
        <v>26137</v>
      </c>
      <c r="C73" s="395">
        <f t="shared" ref="C73:C78" si="24">B73-B72</f>
        <v>-997</v>
      </c>
      <c r="D73" s="409">
        <f t="shared" ref="D73:D79" si="25">(B73/B72)-1</f>
        <v>-3.6743568954079708E-2</v>
      </c>
    </row>
    <row r="74" spans="1:4" x14ac:dyDescent="0.3">
      <c r="A74" s="20">
        <v>44835</v>
      </c>
      <c r="B74" s="408">
        <v>25526</v>
      </c>
      <c r="C74" s="395">
        <f t="shared" si="24"/>
        <v>-611</v>
      </c>
      <c r="D74" s="409">
        <f t="shared" si="25"/>
        <v>-2.3376822129548169E-2</v>
      </c>
    </row>
    <row r="75" spans="1:4" x14ac:dyDescent="0.3">
      <c r="A75" s="20">
        <v>44842</v>
      </c>
      <c r="B75" s="30">
        <v>24561</v>
      </c>
      <c r="C75" s="18">
        <f t="shared" si="24"/>
        <v>-965</v>
      </c>
      <c r="D75" s="150">
        <f t="shared" si="25"/>
        <v>-3.7804591397006981E-2</v>
      </c>
    </row>
    <row r="76" spans="1:4" x14ac:dyDescent="0.3">
      <c r="A76" s="20">
        <v>44849</v>
      </c>
      <c r="B76" s="424">
        <v>27013</v>
      </c>
      <c r="C76" s="416">
        <f t="shared" si="24"/>
        <v>2452</v>
      </c>
      <c r="D76" s="425">
        <f t="shared" si="25"/>
        <v>9.9833068686128401E-2</v>
      </c>
    </row>
    <row r="77" spans="1:4" x14ac:dyDescent="0.3">
      <c r="A77" s="20">
        <v>44856</v>
      </c>
      <c r="B77" s="431">
        <v>25819</v>
      </c>
      <c r="C77" s="432">
        <f t="shared" si="24"/>
        <v>-1194</v>
      </c>
      <c r="D77" s="433">
        <f t="shared" si="25"/>
        <v>-4.4200940288009472E-2</v>
      </c>
    </row>
    <row r="78" spans="1:4" x14ac:dyDescent="0.3">
      <c r="A78" s="20">
        <v>44863</v>
      </c>
      <c r="B78" s="431">
        <v>26033</v>
      </c>
      <c r="C78" s="432">
        <f t="shared" si="24"/>
        <v>214</v>
      </c>
      <c r="D78" s="433">
        <f t="shared" si="25"/>
        <v>8.2884697315930289E-3</v>
      </c>
    </row>
    <row r="79" spans="1:4" x14ac:dyDescent="0.3">
      <c r="A79" s="20">
        <v>44870</v>
      </c>
      <c r="B79" s="431">
        <v>25940</v>
      </c>
      <c r="C79" s="432">
        <f>B79-B78</f>
        <v>-93</v>
      </c>
      <c r="D79" s="433">
        <f t="shared" si="25"/>
        <v>-3.5723888910229595E-3</v>
      </c>
    </row>
    <row r="80" spans="1:4" x14ac:dyDescent="0.3">
      <c r="A80" s="20">
        <v>44877</v>
      </c>
      <c r="B80" s="30">
        <v>26561</v>
      </c>
      <c r="C80" s="18">
        <f>B80-B79</f>
        <v>621</v>
      </c>
      <c r="D80" s="150">
        <f>(B80/B79)-1</f>
        <v>2.3939861218195801E-2</v>
      </c>
    </row>
    <row r="81" spans="1:4" x14ac:dyDescent="0.3">
      <c r="A81" s="20">
        <v>44884</v>
      </c>
      <c r="B81" s="443">
        <v>28605</v>
      </c>
      <c r="C81" s="444">
        <f t="shared" ref="C81:C82" si="26">B81-B80</f>
        <v>2044</v>
      </c>
      <c r="D81" s="445">
        <f t="shared" ref="D81:D82" si="27">(B81/B80)-1</f>
        <v>7.6954933925680535E-2</v>
      </c>
    </row>
    <row r="82" spans="1:4" x14ac:dyDescent="0.3">
      <c r="A82" s="20">
        <v>44891</v>
      </c>
      <c r="B82" s="443">
        <v>29212</v>
      </c>
      <c r="C82" s="444">
        <f t="shared" si="26"/>
        <v>607</v>
      </c>
      <c r="D82" s="445">
        <f t="shared" si="27"/>
        <v>2.1220066421954176E-2</v>
      </c>
    </row>
    <row r="83" spans="1:4" x14ac:dyDescent="0.3">
      <c r="A83" s="20">
        <v>44898</v>
      </c>
      <c r="B83" s="30">
        <v>26176</v>
      </c>
      <c r="C83" s="18">
        <f t="shared" ref="C83:C88" si="28">B83-B82</f>
        <v>-3036</v>
      </c>
      <c r="D83" s="150">
        <f t="shared" ref="D83:D88" si="29">(B83/B82)-1</f>
        <v>-0.10392989182527723</v>
      </c>
    </row>
    <row r="84" spans="1:4" x14ac:dyDescent="0.3">
      <c r="A84" s="20">
        <v>44905</v>
      </c>
      <c r="B84" s="475">
        <v>28526</v>
      </c>
      <c r="C84" s="467">
        <f t="shared" si="28"/>
        <v>2350</v>
      </c>
      <c r="D84" s="476">
        <f t="shared" si="29"/>
        <v>8.9776894865525758E-2</v>
      </c>
    </row>
    <row r="85" spans="1:4" x14ac:dyDescent="0.3">
      <c r="A85" s="20">
        <v>44912</v>
      </c>
      <c r="B85" s="30">
        <v>28676</v>
      </c>
      <c r="C85" s="18">
        <f t="shared" si="28"/>
        <v>150</v>
      </c>
      <c r="D85" s="150">
        <f t="shared" si="29"/>
        <v>5.2583607936618204E-3</v>
      </c>
    </row>
    <row r="86" spans="1:4" x14ac:dyDescent="0.3">
      <c r="A86" s="20">
        <v>44919</v>
      </c>
      <c r="B86" s="492">
        <v>31674</v>
      </c>
      <c r="C86" s="483">
        <f t="shared" si="28"/>
        <v>2998</v>
      </c>
      <c r="D86" s="150">
        <f t="shared" si="29"/>
        <v>0.10454735667457116</v>
      </c>
    </row>
    <row r="87" spans="1:4" x14ac:dyDescent="0.3">
      <c r="A87" s="20">
        <v>44926</v>
      </c>
      <c r="B87" s="30">
        <v>29822</v>
      </c>
      <c r="C87" s="18">
        <f t="shared" si="28"/>
        <v>-1852</v>
      </c>
      <c r="D87" s="150">
        <f t="shared" si="29"/>
        <v>-5.8470669950116849E-2</v>
      </c>
    </row>
    <row r="88" spans="1:4" x14ac:dyDescent="0.3">
      <c r="A88" s="20">
        <v>44933</v>
      </c>
      <c r="B88" s="509">
        <v>26034</v>
      </c>
      <c r="C88" s="499">
        <f t="shared" si="28"/>
        <v>-3788</v>
      </c>
      <c r="D88" s="510">
        <f t="shared" si="29"/>
        <v>-0.12702032056870771</v>
      </c>
    </row>
    <row r="89" spans="1:4" x14ac:dyDescent="0.3">
      <c r="A89" s="20">
        <v>44940</v>
      </c>
      <c r="B89" s="509">
        <v>36775</v>
      </c>
      <c r="C89" s="499">
        <f t="shared" ref="C89:C94" si="30">B89-B88</f>
        <v>10741</v>
      </c>
      <c r="D89" s="510">
        <f t="shared" ref="D89:D94" si="31">(B89/B88)-1</f>
        <v>0.41257586233387111</v>
      </c>
    </row>
    <row r="90" spans="1:4" x14ac:dyDescent="0.3">
      <c r="A90" s="20">
        <v>44947</v>
      </c>
      <c r="B90" s="30">
        <v>36535</v>
      </c>
      <c r="C90" s="18">
        <f t="shared" si="30"/>
        <v>-240</v>
      </c>
      <c r="D90" s="150">
        <f t="shared" si="31"/>
        <v>-6.5261726716518975E-3</v>
      </c>
    </row>
    <row r="91" spans="1:4" x14ac:dyDescent="0.3">
      <c r="A91" s="20">
        <v>44954</v>
      </c>
      <c r="B91" s="30">
        <v>35647</v>
      </c>
      <c r="C91" s="18">
        <f t="shared" si="30"/>
        <v>-888</v>
      </c>
      <c r="D91" s="150">
        <f t="shared" si="31"/>
        <v>-2.4305460517312194E-2</v>
      </c>
    </row>
    <row r="92" spans="1:4" x14ac:dyDescent="0.3">
      <c r="A92" s="20">
        <v>44961</v>
      </c>
      <c r="B92" s="528">
        <v>34935</v>
      </c>
      <c r="C92" s="520">
        <f t="shared" si="30"/>
        <v>-712</v>
      </c>
      <c r="D92" s="529">
        <f t="shared" si="31"/>
        <v>-1.9973630319521929E-2</v>
      </c>
    </row>
    <row r="93" spans="1:4" x14ac:dyDescent="0.3">
      <c r="A93" s="20">
        <v>44968</v>
      </c>
      <c r="B93" s="30">
        <v>36046</v>
      </c>
      <c r="C93" s="18">
        <f t="shared" si="30"/>
        <v>1111</v>
      </c>
      <c r="D93" s="150">
        <f t="shared" si="31"/>
        <v>3.1801917847430916E-2</v>
      </c>
    </row>
    <row r="94" spans="1:4" x14ac:dyDescent="0.3">
      <c r="A94" s="20">
        <v>44975</v>
      </c>
      <c r="B94" s="545">
        <v>38719</v>
      </c>
      <c r="C94" s="536">
        <f t="shared" si="30"/>
        <v>2673</v>
      </c>
      <c r="D94" s="546">
        <f t="shared" si="31"/>
        <v>7.4155246074460335E-2</v>
      </c>
    </row>
    <row r="95" spans="1:4" x14ac:dyDescent="0.3">
      <c r="A95" s="20">
        <v>44982</v>
      </c>
      <c r="B95" s="30">
        <v>33705</v>
      </c>
      <c r="C95" s="18">
        <f t="shared" ref="C95:C100" si="32">B95-B94</f>
        <v>-5014</v>
      </c>
      <c r="D95" s="150">
        <f t="shared" ref="D95:D100" si="33">(B95/B94)-1</f>
        <v>-0.12949714610398</v>
      </c>
    </row>
    <row r="96" spans="1:4" x14ac:dyDescent="0.3">
      <c r="A96" s="20">
        <v>44989</v>
      </c>
      <c r="B96" s="545">
        <v>29863</v>
      </c>
      <c r="C96" s="536">
        <f t="shared" si="32"/>
        <v>-3842</v>
      </c>
      <c r="D96" s="150">
        <f t="shared" si="33"/>
        <v>-0.11398902240023734</v>
      </c>
    </row>
    <row r="97" spans="1:4" x14ac:dyDescent="0.3">
      <c r="A97" s="20">
        <v>44996</v>
      </c>
      <c r="B97" s="545">
        <v>32094</v>
      </c>
      <c r="C97" s="536">
        <f t="shared" si="32"/>
        <v>2231</v>
      </c>
      <c r="D97" s="546">
        <f t="shared" si="33"/>
        <v>7.4707832434785626E-2</v>
      </c>
    </row>
    <row r="98" spans="1:4" x14ac:dyDescent="0.3">
      <c r="A98" s="20">
        <v>45003</v>
      </c>
      <c r="B98" s="30">
        <v>32056</v>
      </c>
      <c r="C98" s="18">
        <f t="shared" si="32"/>
        <v>-38</v>
      </c>
      <c r="D98" s="150">
        <f t="shared" si="33"/>
        <v>-1.1840219355643278E-3</v>
      </c>
    </row>
    <row r="99" spans="1:4" x14ac:dyDescent="0.3">
      <c r="A99" s="20">
        <v>45010</v>
      </c>
      <c r="B99" s="545">
        <v>31989</v>
      </c>
      <c r="C99" s="536">
        <f t="shared" si="32"/>
        <v>-67</v>
      </c>
      <c r="D99" s="546">
        <f t="shared" si="33"/>
        <v>-2.0900923384077341E-3</v>
      </c>
    </row>
    <row r="100" spans="1:4" x14ac:dyDescent="0.3">
      <c r="A100" s="20">
        <v>45017</v>
      </c>
      <c r="B100" s="545">
        <v>31768</v>
      </c>
      <c r="C100" s="536">
        <f t="shared" si="32"/>
        <v>-221</v>
      </c>
      <c r="D100" s="546">
        <f t="shared" si="33"/>
        <v>-6.9086248397887129E-3</v>
      </c>
    </row>
    <row r="101" spans="1:4" x14ac:dyDescent="0.3">
      <c r="A101" s="20">
        <v>45024</v>
      </c>
      <c r="B101" s="545">
        <v>31313</v>
      </c>
      <c r="C101" s="536">
        <f t="shared" ref="C101:C106" si="34">B101-B100</f>
        <v>-455</v>
      </c>
      <c r="D101" s="546">
        <f t="shared" ref="D101:D106" si="35">(B101/B100)-1</f>
        <v>-1.4322588768572175E-2</v>
      </c>
    </row>
    <row r="102" spans="1:4" x14ac:dyDescent="0.3">
      <c r="A102" s="20">
        <v>45031</v>
      </c>
      <c r="B102" s="545">
        <v>34576</v>
      </c>
      <c r="C102" s="536">
        <f t="shared" si="34"/>
        <v>3263</v>
      </c>
      <c r="D102" s="546">
        <f t="shared" si="35"/>
        <v>0.10420592086353908</v>
      </c>
    </row>
    <row r="103" spans="1:4" x14ac:dyDescent="0.3">
      <c r="A103" s="20">
        <v>45038</v>
      </c>
      <c r="B103" s="545">
        <v>31637</v>
      </c>
      <c r="C103" s="536">
        <f t="shared" si="34"/>
        <v>-2939</v>
      </c>
      <c r="D103" s="546">
        <f t="shared" si="35"/>
        <v>-8.5001156871818639E-2</v>
      </c>
    </row>
    <row r="104" spans="1:4" x14ac:dyDescent="0.3">
      <c r="A104" s="20">
        <v>45045</v>
      </c>
      <c r="B104" s="545">
        <v>30113</v>
      </c>
      <c r="C104" s="536">
        <f t="shared" si="34"/>
        <v>-1524</v>
      </c>
      <c r="D104" s="546">
        <f t="shared" si="35"/>
        <v>-4.8171444827259213E-2</v>
      </c>
    </row>
    <row r="105" spans="1:4" x14ac:dyDescent="0.3">
      <c r="A105" s="20">
        <v>45052</v>
      </c>
      <c r="B105" s="559">
        <v>29330</v>
      </c>
      <c r="C105" s="560">
        <f t="shared" si="34"/>
        <v>-783</v>
      </c>
      <c r="D105" s="561">
        <f t="shared" si="35"/>
        <v>-2.600205891143359E-2</v>
      </c>
    </row>
    <row r="106" spans="1:4" x14ac:dyDescent="0.3">
      <c r="A106" s="20">
        <v>45059</v>
      </c>
      <c r="B106" s="559">
        <v>29595</v>
      </c>
      <c r="C106" s="560">
        <f t="shared" si="34"/>
        <v>265</v>
      </c>
      <c r="D106" s="561">
        <f t="shared" si="35"/>
        <v>9.035117627003153E-3</v>
      </c>
    </row>
    <row r="107" spans="1:4" x14ac:dyDescent="0.3">
      <c r="A107" s="20">
        <v>45066</v>
      </c>
      <c r="B107" s="559">
        <v>29212</v>
      </c>
      <c r="C107" s="560">
        <f t="shared" ref="C107:C112" si="36">B107-B106</f>
        <v>-383</v>
      </c>
      <c r="D107" s="561">
        <f t="shared" ref="D107:D112" si="37">(B107/B106)-1</f>
        <v>-1.2941375232302765E-2</v>
      </c>
    </row>
    <row r="108" spans="1:4" x14ac:dyDescent="0.3">
      <c r="A108" s="20">
        <v>45073</v>
      </c>
      <c r="B108" s="559">
        <v>30720</v>
      </c>
      <c r="C108" s="560">
        <f t="shared" si="36"/>
        <v>1508</v>
      </c>
      <c r="D108" s="561">
        <f t="shared" si="37"/>
        <v>5.1622620840750422E-2</v>
      </c>
    </row>
    <row r="109" spans="1:4" x14ac:dyDescent="0.3">
      <c r="A109" s="20">
        <v>45080</v>
      </c>
      <c r="B109" s="559">
        <v>29081</v>
      </c>
      <c r="C109" s="560">
        <f t="shared" si="36"/>
        <v>-1639</v>
      </c>
      <c r="D109" s="561">
        <f t="shared" si="37"/>
        <v>-5.3352864583333326E-2</v>
      </c>
    </row>
    <row r="110" spans="1:4" x14ac:dyDescent="0.3">
      <c r="A110" s="20">
        <v>45087</v>
      </c>
      <c r="B110" s="30">
        <v>29543</v>
      </c>
      <c r="C110" s="18">
        <f t="shared" si="36"/>
        <v>462</v>
      </c>
      <c r="D110" s="150">
        <f t="shared" si="37"/>
        <v>1.5886661394037382E-2</v>
      </c>
    </row>
    <row r="111" spans="1:4" x14ac:dyDescent="0.3">
      <c r="A111" s="20">
        <v>45094</v>
      </c>
      <c r="B111" s="30">
        <v>32233</v>
      </c>
      <c r="C111" s="18">
        <f t="shared" si="36"/>
        <v>2690</v>
      </c>
      <c r="D111" s="150">
        <f t="shared" si="37"/>
        <v>9.105371830890574E-2</v>
      </c>
    </row>
    <row r="112" spans="1:4" x14ac:dyDescent="0.3">
      <c r="A112" s="20">
        <v>45101</v>
      </c>
      <c r="B112" s="596">
        <v>39718</v>
      </c>
      <c r="C112" s="597">
        <f t="shared" si="36"/>
        <v>7485</v>
      </c>
      <c r="D112" s="598">
        <f t="shared" si="37"/>
        <v>0.23221543139019007</v>
      </c>
    </row>
    <row r="113" spans="1:4" x14ac:dyDescent="0.3">
      <c r="A113" s="20">
        <v>45108</v>
      </c>
      <c r="B113" s="30">
        <v>34332</v>
      </c>
      <c r="C113" s="18">
        <f>B113-B112</f>
        <v>-5386</v>
      </c>
      <c r="D113" s="150">
        <f>(B113/B112)-1</f>
        <v>-0.1356060224583312</v>
      </c>
    </row>
    <row r="114" spans="1:4" x14ac:dyDescent="0.3">
      <c r="A114" s="20">
        <v>45115</v>
      </c>
      <c r="B114" s="617">
        <v>32755</v>
      </c>
      <c r="C114" s="618">
        <f>B114-B113</f>
        <v>-1577</v>
      </c>
      <c r="D114" s="619">
        <f>(B114/B113)-1</f>
        <v>-4.5933822672725166E-2</v>
      </c>
    </row>
    <row r="115" spans="1:4" x14ac:dyDescent="0.3">
      <c r="A115" s="20">
        <v>45122</v>
      </c>
      <c r="B115" s="617">
        <v>34751</v>
      </c>
      <c r="C115" s="605">
        <f>B115-B114</f>
        <v>1996</v>
      </c>
      <c r="D115" s="624">
        <f>(B115/B114)-1</f>
        <v>6.0937261486796013E-2</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Definitions</vt:lpstr>
      <vt:lpstr> Claims Filed</vt:lpstr>
      <vt:lpstr>Claims Paid</vt:lpstr>
      <vt:lpstr>Benefits Paid</vt:lpstr>
      <vt:lpstr> Ineligible Claims</vt:lpstr>
      <vt:lpstr>Claimants Pending EDD Action</vt:lpstr>
      <vt:lpstr>Waiting for Claimant Certificat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Unemployment-Insurance-Claims-Data</dc:title>
  <dc:creator>E. D. D. Employment Development Department State of California.</dc:creator>
  <dcterms:created xsi:type="dcterms:W3CDTF">2020-09-22T14:55:00Z</dcterms:created>
  <dcterms:modified xsi:type="dcterms:W3CDTF">2023-07-20T16:36:06Z</dcterms:modified>
</cp:coreProperties>
</file>