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ddnet/teams/WSD/ClearanceTracking/ClearanceDocuments/Revised PY 22-23 WIOA Formula Funds/"/>
    </mc:Choice>
  </mc:AlternateContent>
  <xr:revisionPtr revIDLastSave="0" documentId="13_ncr:1_{77057DB2-B44F-4948-A51C-8E28C1049992}" xr6:coauthVersionLast="47" xr6:coauthVersionMax="47" xr10:uidLastSave="{00000000-0000-0000-0000-000000000000}"/>
  <bookViews>
    <workbookView xWindow="4320" yWindow="1896" windowWidth="14736" windowHeight="8964" xr2:uid="{00000000-000D-0000-FFFF-FFFF00000000}"/>
  </bookViews>
  <sheets>
    <sheet name="PY 22-23 Funding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8" i="1" s="1"/>
  <c r="D15" i="1"/>
  <c r="B15" i="1"/>
  <c r="B14" i="1"/>
  <c r="D13" i="1"/>
  <c r="D17" i="1" s="1"/>
  <c r="B13" i="1"/>
  <c r="B12" i="1" s="1"/>
  <c r="D10" i="1"/>
  <c r="B10" i="1"/>
  <c r="F10" i="1" s="1"/>
  <c r="F9" i="1"/>
  <c r="F8" i="1" s="1"/>
  <c r="D9" i="1"/>
  <c r="B9" i="1"/>
  <c r="F7" i="1"/>
  <c r="D7" i="1"/>
  <c r="B7" i="1"/>
  <c r="B18" i="1" s="1"/>
  <c r="D6" i="1"/>
  <c r="F14" i="1" l="1"/>
  <c r="F18" i="1"/>
  <c r="F13" i="1"/>
  <c r="D12" i="1"/>
  <c r="D16" i="1" s="1"/>
  <c r="B17" i="1"/>
  <c r="F17" i="1" s="1"/>
  <c r="B6" i="1"/>
  <c r="F12" i="1" l="1"/>
  <c r="F11" i="1" s="1"/>
  <c r="B16" i="1"/>
  <c r="F16" i="1" s="1"/>
  <c r="F6" i="1"/>
  <c r="F5" i="1" s="1"/>
  <c r="F15" i="1" l="1"/>
</calcChain>
</file>

<file path=xl/sharedStrings.xml><?xml version="1.0" encoding="utf-8"?>
<sst xmlns="http://schemas.openxmlformats.org/spreadsheetml/2006/main" count="23" uniqueCount="15">
  <si>
    <t>Workforce Innovation and Opportunity Act (WIOA) Funding</t>
  </si>
  <si>
    <t>Funding Stream</t>
  </si>
  <si>
    <t>Round 1</t>
  </si>
  <si>
    <t>Share</t>
  </si>
  <si>
    <t>Round 2</t>
  </si>
  <si>
    <t>Total</t>
  </si>
  <si>
    <t xml:space="preserve">   Youth Total</t>
  </si>
  <si>
    <t xml:space="preserve">      Formula</t>
  </si>
  <si>
    <t xml:space="preserve">      Governor's Discretionary</t>
  </si>
  <si>
    <t xml:space="preserve">   Adult Total</t>
  </si>
  <si>
    <t xml:space="preserve">   Dislocated Worker Total</t>
  </si>
  <si>
    <t xml:space="preserve">      Rapid Response</t>
  </si>
  <si>
    <t>Total WIOA Funds</t>
  </si>
  <si>
    <t>* SFY 2022-23 WIOA Allotments based on TEGL 11-22 dated March 17, 2023. $776,113 Dislocated Worker additional Funding of California's WIOA Allotment. Governor's Discretionary based on 15% of California's WIOA allotment.</t>
  </si>
  <si>
    <t>State Fiscal Year (SFY) 2022-23 (Revised)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</si>
</sst>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Fill="1" applyBorder="1" applyAlignment="1">
      <alignment horizontal="center" vertical="center" wrapText="1"/>
    </xf>
    <xf numFmtId="5" fontId="2" fillId="0" borderId="0" xfId="1" applyNumberFormat="1" applyFont="1" applyFill="1" applyBorder="1"/>
    <xf numFmtId="5" fontId="1" fillId="0" borderId="0" xfId="1" applyNumberFormat="1" applyFont="1" applyFill="1" applyBorder="1"/>
    <xf numFmtId="43" fontId="1" fillId="0" borderId="0" xfId="2" applyFont="1"/>
    <xf numFmtId="5" fontId="2" fillId="0" borderId="0" xfId="1" applyNumberFormat="1" applyFont="1" applyFill="1" applyBorder="1" applyAlignment="1">
      <alignment vertical="center"/>
    </xf>
    <xf numFmtId="165" fontId="1" fillId="0" borderId="0" xfId="1" applyNumberFormat="1"/>
    <xf numFmtId="0" fontId="1" fillId="0" borderId="0" xfId="1" applyFill="1"/>
    <xf numFmtId="0" fontId="1" fillId="0" borderId="0" xfId="1" applyFill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9" fontId="3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 wrapText="1"/>
    </xf>
    <xf numFmtId="0" fontId="3" fillId="0" borderId="0" xfId="1" applyFont="1"/>
    <xf numFmtId="0" fontId="3" fillId="0" borderId="0" xfId="1" applyFont="1" applyAlignment="1">
      <alignment vertical="top"/>
    </xf>
    <xf numFmtId="5" fontId="1" fillId="0" borderId="0" xfId="1" applyNumberFormat="1" applyAlignment="1">
      <alignment horizontal="left" vertical="center"/>
    </xf>
    <xf numFmtId="166" fontId="1" fillId="0" borderId="0" xfId="3" applyNumberFormat="1" applyFont="1" applyFill="1" applyBorder="1"/>
    <xf numFmtId="164" fontId="1" fillId="0" borderId="0" xfId="1" applyNumberFormat="1" applyAlignment="1">
      <alignment horizontal="left" vertical="center"/>
    </xf>
    <xf numFmtId="0" fontId="5" fillId="0" borderId="0" xfId="1" applyFont="1" applyAlignment="1">
      <alignment horizontal="centerContinuous"/>
    </xf>
    <xf numFmtId="0" fontId="6" fillId="0" borderId="0" xfId="1" applyFont="1"/>
    <xf numFmtId="0" fontId="5" fillId="0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5" fillId="2" borderId="5" xfId="1" applyFont="1" applyFill="1" applyBorder="1"/>
    <xf numFmtId="164" fontId="5" fillId="2" borderId="6" xfId="1" applyNumberFormat="1" applyFont="1" applyFill="1" applyBorder="1"/>
    <xf numFmtId="9" fontId="6" fillId="2" borderId="7" xfId="1" applyNumberFormat="1" applyFont="1" applyFill="1" applyBorder="1" applyAlignment="1">
      <alignment horizontal="center"/>
    </xf>
    <xf numFmtId="5" fontId="5" fillId="2" borderId="8" xfId="1" applyNumberFormat="1" applyFont="1" applyFill="1" applyBorder="1" applyAlignment="1">
      <alignment horizontal="center"/>
    </xf>
    <xf numFmtId="5" fontId="5" fillId="2" borderId="6" xfId="1" applyNumberFormat="1" applyFont="1" applyFill="1" applyBorder="1"/>
    <xf numFmtId="0" fontId="6" fillId="0" borderId="9" xfId="1" applyFont="1" applyBorder="1"/>
    <xf numFmtId="164" fontId="6" fillId="0" borderId="10" xfId="1" applyNumberFormat="1" applyFont="1" applyBorder="1"/>
    <xf numFmtId="9" fontId="6" fillId="0" borderId="11" xfId="1" applyNumberFormat="1" applyFont="1" applyBorder="1" applyAlignment="1">
      <alignment horizontal="center"/>
    </xf>
    <xf numFmtId="5" fontId="6" fillId="0" borderId="10" xfId="1" applyNumberFormat="1" applyFont="1" applyBorder="1"/>
    <xf numFmtId="0" fontId="6" fillId="0" borderId="12" xfId="1" applyFont="1" applyBorder="1"/>
    <xf numFmtId="9" fontId="6" fillId="0" borderId="13" xfId="1" applyNumberFormat="1" applyFont="1" applyBorder="1" applyAlignment="1">
      <alignment horizontal="center"/>
    </xf>
    <xf numFmtId="5" fontId="6" fillId="0" borderId="14" xfId="1" applyNumberFormat="1" applyFont="1" applyBorder="1"/>
    <xf numFmtId="9" fontId="6" fillId="2" borderId="8" xfId="1" applyNumberFormat="1" applyFont="1" applyFill="1" applyBorder="1" applyAlignment="1">
      <alignment horizontal="center"/>
    </xf>
    <xf numFmtId="164" fontId="6" fillId="0" borderId="14" xfId="1" applyNumberFormat="1" applyFont="1" applyBorder="1"/>
    <xf numFmtId="0" fontId="6" fillId="0" borderId="15" xfId="1" applyFont="1" applyBorder="1"/>
    <xf numFmtId="164" fontId="6" fillId="0" borderId="16" xfId="1" applyNumberFormat="1" applyFont="1" applyBorder="1"/>
    <xf numFmtId="9" fontId="6" fillId="0" borderId="17" xfId="1" applyNumberFormat="1" applyFont="1" applyBorder="1" applyAlignment="1">
      <alignment horizontal="center"/>
    </xf>
    <xf numFmtId="0" fontId="5" fillId="2" borderId="5" xfId="1" applyFont="1" applyFill="1" applyBorder="1" applyAlignment="1">
      <alignment vertical="center"/>
    </xf>
    <xf numFmtId="164" fontId="5" fillId="2" borderId="6" xfId="1" applyNumberFormat="1" applyFont="1" applyFill="1" applyBorder="1" applyAlignment="1">
      <alignment vertical="center"/>
    </xf>
    <xf numFmtId="9" fontId="6" fillId="2" borderId="7" xfId="1" applyNumberFormat="1" applyFont="1" applyFill="1" applyBorder="1" applyAlignment="1">
      <alignment horizontal="center" vertical="center"/>
    </xf>
    <xf numFmtId="9" fontId="6" fillId="2" borderId="8" xfId="1" applyNumberFormat="1" applyFont="1" applyFill="1" applyBorder="1" applyAlignment="1">
      <alignment horizontal="center" vertical="center"/>
    </xf>
    <xf numFmtId="9" fontId="6" fillId="0" borderId="18" xfId="1" applyNumberFormat="1" applyFont="1" applyBorder="1" applyAlignment="1">
      <alignment horizontal="center"/>
    </xf>
    <xf numFmtId="9" fontId="6" fillId="0" borderId="19" xfId="1" applyNumberFormat="1" applyFont="1" applyBorder="1" applyAlignment="1">
      <alignment horizontal="center"/>
    </xf>
    <xf numFmtId="0" fontId="6" fillId="0" borderId="20" xfId="1" applyFont="1" applyBorder="1"/>
    <xf numFmtId="164" fontId="6" fillId="0" borderId="21" xfId="1" applyNumberFormat="1" applyFont="1" applyBorder="1"/>
    <xf numFmtId="9" fontId="6" fillId="0" borderId="22" xfId="1" applyNumberFormat="1" applyFont="1" applyBorder="1" applyAlignment="1">
      <alignment horizontal="center"/>
    </xf>
    <xf numFmtId="9" fontId="6" fillId="0" borderId="23" xfId="1" applyNumberFormat="1" applyFont="1" applyBorder="1" applyAlignment="1">
      <alignment horizontal="center"/>
    </xf>
    <xf numFmtId="5" fontId="6" fillId="0" borderId="21" xfId="1" applyNumberFormat="1" applyFont="1" applyBorder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</cellXfs>
  <cellStyles count="4">
    <cellStyle name="Comma 2" xfId="2" xr:uid="{00000000-0005-0000-0000-000000000000}"/>
    <cellStyle name="Currency 2 2" xfId="3" xr:uid="{00000000-0005-0000-0000-000001000000}"/>
    <cellStyle name="Normal" xfId="0" builtinId="0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10"/>
  <sheetViews>
    <sheetView tabSelected="1" zoomScaleNormal="100" workbookViewId="0">
      <selection activeCell="E2" sqref="E2"/>
    </sheetView>
  </sheetViews>
  <sheetFormatPr defaultColWidth="9.109375" defaultRowHeight="13.2" x14ac:dyDescent="0.25"/>
  <cols>
    <col min="1" max="1" width="37.109375" style="2" customWidth="1"/>
    <col min="2" max="2" width="19.88671875" style="2" customWidth="1"/>
    <col min="3" max="3" width="8" style="2" customWidth="1"/>
    <col min="4" max="4" width="19.88671875" style="2" customWidth="1"/>
    <col min="5" max="5" width="9.33203125" style="2" customWidth="1"/>
    <col min="6" max="6" width="17.6640625" style="2" customWidth="1"/>
    <col min="7" max="7" width="11.33203125" style="10" customWidth="1"/>
    <col min="8" max="8" width="14.5546875" style="2" customWidth="1"/>
    <col min="9" max="9" width="14" style="2" customWidth="1"/>
    <col min="10" max="10" width="9.109375" style="2"/>
    <col min="11" max="11" width="13.88671875" style="2" customWidth="1"/>
    <col min="12" max="12" width="11.33203125" style="2" bestFit="1" customWidth="1"/>
    <col min="13" max="13" width="12.109375" style="2" customWidth="1"/>
    <col min="14" max="14" width="10.33203125" style="2" bestFit="1" customWidth="1"/>
    <col min="15" max="257" width="9.109375" style="2"/>
    <col min="258" max="16384" width="9.109375" style="3"/>
  </cols>
  <sheetData>
    <row r="1" spans="1:257" ht="15.6" x14ac:dyDescent="0.3">
      <c r="A1" s="21" t="s">
        <v>0</v>
      </c>
      <c r="B1" s="21"/>
      <c r="C1" s="21"/>
      <c r="D1" s="21"/>
      <c r="E1" s="21"/>
      <c r="F1" s="21"/>
      <c r="G1" s="1"/>
    </row>
    <row r="2" spans="1:257" ht="15.6" x14ac:dyDescent="0.3">
      <c r="A2" s="21" t="s">
        <v>14</v>
      </c>
      <c r="B2" s="21"/>
      <c r="C2" s="21"/>
      <c r="D2" s="21"/>
      <c r="E2" s="21"/>
      <c r="F2" s="21"/>
      <c r="G2" s="1"/>
    </row>
    <row r="3" spans="1:257" ht="16.2" thickBot="1" x14ac:dyDescent="0.35">
      <c r="A3" s="22"/>
      <c r="B3" s="22"/>
      <c r="C3" s="22"/>
      <c r="D3" s="22"/>
      <c r="E3" s="22"/>
      <c r="F3" s="23"/>
      <c r="G3" s="2"/>
      <c r="IW3" s="3"/>
    </row>
    <row r="4" spans="1:257" ht="15.6" x14ac:dyDescent="0.25">
      <c r="A4" s="24" t="s">
        <v>1</v>
      </c>
      <c r="B4" s="25" t="s">
        <v>2</v>
      </c>
      <c r="C4" s="26" t="s">
        <v>3</v>
      </c>
      <c r="D4" s="25" t="s">
        <v>4</v>
      </c>
      <c r="E4" s="27" t="s">
        <v>3</v>
      </c>
      <c r="F4" s="25" t="s">
        <v>5</v>
      </c>
      <c r="G4" s="4"/>
    </row>
    <row r="5" spans="1:257" ht="15.6" x14ac:dyDescent="0.3">
      <c r="A5" s="28" t="s">
        <v>6</v>
      </c>
      <c r="B5" s="29">
        <v>141613074</v>
      </c>
      <c r="C5" s="30"/>
      <c r="D5" s="29">
        <v>0</v>
      </c>
      <c r="E5" s="31"/>
      <c r="F5" s="32">
        <f>SUM(F6:F7)</f>
        <v>141613074</v>
      </c>
      <c r="G5" s="5"/>
    </row>
    <row r="6" spans="1:257" ht="15.6" x14ac:dyDescent="0.3">
      <c r="A6" s="33" t="s">
        <v>7</v>
      </c>
      <c r="B6" s="34">
        <f>B5-B7</f>
        <v>120371113</v>
      </c>
      <c r="C6" s="35">
        <v>0.85</v>
      </c>
      <c r="D6" s="34">
        <f>D5-D7</f>
        <v>0</v>
      </c>
      <c r="E6" s="35">
        <v>0.85</v>
      </c>
      <c r="F6" s="36">
        <f>B6+D6</f>
        <v>120371113</v>
      </c>
      <c r="G6" s="6"/>
    </row>
    <row r="7" spans="1:257" ht="15.6" x14ac:dyDescent="0.3">
      <c r="A7" s="37" t="s">
        <v>8</v>
      </c>
      <c r="B7" s="34">
        <f>ROUNDDOWN(B5*C7,0)</f>
        <v>21241961</v>
      </c>
      <c r="C7" s="38">
        <v>0.15</v>
      </c>
      <c r="D7" s="34">
        <f>ROUNDDOWN(D5*E7,0)</f>
        <v>0</v>
      </c>
      <c r="E7" s="38">
        <v>0.15</v>
      </c>
      <c r="F7" s="39">
        <f>B7+D7</f>
        <v>21241961</v>
      </c>
      <c r="G7" s="6"/>
    </row>
    <row r="8" spans="1:257" ht="15.6" x14ac:dyDescent="0.3">
      <c r="A8" s="28" t="s">
        <v>9</v>
      </c>
      <c r="B8" s="29">
        <v>24887923</v>
      </c>
      <c r="C8" s="40"/>
      <c r="D8" s="29">
        <v>111219987</v>
      </c>
      <c r="E8" s="40"/>
      <c r="F8" s="32">
        <f>SUM(F9:F10)</f>
        <v>136107910</v>
      </c>
      <c r="G8" s="5"/>
      <c r="I8" s="7"/>
      <c r="J8" s="7"/>
    </row>
    <row r="9" spans="1:257" ht="15.6" x14ac:dyDescent="0.3">
      <c r="A9" s="33" t="s">
        <v>7</v>
      </c>
      <c r="B9" s="34">
        <f>ROUNDUP(B8*C9,0)</f>
        <v>21154735</v>
      </c>
      <c r="C9" s="35">
        <v>0.85</v>
      </c>
      <c r="D9" s="34">
        <f>ROUNDDOWN(D8*E9,0)+1</f>
        <v>94536989</v>
      </c>
      <c r="E9" s="35">
        <v>0.85</v>
      </c>
      <c r="F9" s="36">
        <f>B9+D9</f>
        <v>115691724</v>
      </c>
      <c r="G9" s="6"/>
      <c r="I9" s="7"/>
      <c r="J9" s="7"/>
    </row>
    <row r="10" spans="1:257" ht="15.6" x14ac:dyDescent="0.3">
      <c r="A10" s="37" t="s">
        <v>8</v>
      </c>
      <c r="B10" s="41">
        <f>ROUNDDOWN(B8*C10,0)</f>
        <v>3733188</v>
      </c>
      <c r="C10" s="38">
        <v>0.15</v>
      </c>
      <c r="D10" s="41">
        <f>ROUNDDOWN(D8*E10,0)</f>
        <v>16682998</v>
      </c>
      <c r="E10" s="38">
        <v>0.15</v>
      </c>
      <c r="F10" s="39">
        <f>B10+D10</f>
        <v>20416186</v>
      </c>
      <c r="G10" s="6"/>
      <c r="I10" s="7"/>
    </row>
    <row r="11" spans="1:257" ht="15.6" x14ac:dyDescent="0.3">
      <c r="A11" s="28" t="s">
        <v>10</v>
      </c>
      <c r="B11" s="29">
        <v>34732312</v>
      </c>
      <c r="C11" s="40"/>
      <c r="D11" s="29">
        <v>138760487</v>
      </c>
      <c r="E11" s="40"/>
      <c r="F11" s="32">
        <f>SUM(F12:F14)</f>
        <v>173492799</v>
      </c>
      <c r="G11" s="5"/>
      <c r="I11" s="7"/>
    </row>
    <row r="12" spans="1:257" ht="15.6" x14ac:dyDescent="0.3">
      <c r="A12" s="33" t="s">
        <v>7</v>
      </c>
      <c r="B12" s="34">
        <f>B11-B13-B14</f>
        <v>20839387</v>
      </c>
      <c r="C12" s="35">
        <v>0.6</v>
      </c>
      <c r="D12" s="34">
        <f>D11-D13-D14</f>
        <v>83256294</v>
      </c>
      <c r="E12" s="35">
        <v>0.6</v>
      </c>
      <c r="F12" s="36">
        <f>B12+D12</f>
        <v>104095681</v>
      </c>
      <c r="G12" s="6"/>
      <c r="I12" s="7"/>
    </row>
    <row r="13" spans="1:257" ht="15.6" x14ac:dyDescent="0.3">
      <c r="A13" s="42" t="s">
        <v>11</v>
      </c>
      <c r="B13" s="43">
        <f>ROUNDDOWN(B11*C13,0)</f>
        <v>8683078</v>
      </c>
      <c r="C13" s="44">
        <v>0.25</v>
      </c>
      <c r="D13" s="43">
        <f>ROUNDDOWN(D11*E13,0)</f>
        <v>34690121</v>
      </c>
      <c r="E13" s="44">
        <v>0.25</v>
      </c>
      <c r="F13" s="36">
        <f>B13+D13</f>
        <v>43373199</v>
      </c>
      <c r="G13" s="6"/>
      <c r="I13" s="7"/>
    </row>
    <row r="14" spans="1:257" ht="15.6" x14ac:dyDescent="0.3">
      <c r="A14" s="37" t="s">
        <v>8</v>
      </c>
      <c r="B14" s="41">
        <f>ROUNDDOWN(B11*C14,0)+1</f>
        <v>5209847</v>
      </c>
      <c r="C14" s="38">
        <v>0.15</v>
      </c>
      <c r="D14" s="41">
        <f>ROUNDDOWN(D11*E14,0)-1</f>
        <v>20814072</v>
      </c>
      <c r="E14" s="38">
        <v>0.15</v>
      </c>
      <c r="F14" s="36">
        <f>B14+D14</f>
        <v>26023919</v>
      </c>
      <c r="G14" s="6"/>
      <c r="I14" s="7"/>
    </row>
    <row r="15" spans="1:257" ht="15.6" x14ac:dyDescent="0.25">
      <c r="A15" s="45" t="s">
        <v>12</v>
      </c>
      <c r="B15" s="46">
        <f>B5+B8+B11</f>
        <v>201233309</v>
      </c>
      <c r="C15" s="47"/>
      <c r="D15" s="46">
        <f>D5+D8+D11</f>
        <v>249980474</v>
      </c>
      <c r="E15" s="48"/>
      <c r="F15" s="46">
        <f>F5+F8+F11</f>
        <v>451213783</v>
      </c>
      <c r="G15" s="8"/>
      <c r="I15" s="7"/>
    </row>
    <row r="16" spans="1:257" ht="15.6" x14ac:dyDescent="0.3">
      <c r="A16" s="33" t="s">
        <v>7</v>
      </c>
      <c r="B16" s="34">
        <f>B6+B9+B12</f>
        <v>162365235</v>
      </c>
      <c r="C16" s="49"/>
      <c r="D16" s="34">
        <f>D6+D9+D12</f>
        <v>177793283</v>
      </c>
      <c r="E16" s="35"/>
      <c r="F16" s="36">
        <f>B16+D16</f>
        <v>340158518</v>
      </c>
      <c r="G16" s="6"/>
    </row>
    <row r="17" spans="1:257" ht="15.6" x14ac:dyDescent="0.3">
      <c r="A17" s="42" t="s">
        <v>11</v>
      </c>
      <c r="B17" s="43">
        <f>B13</f>
        <v>8683078</v>
      </c>
      <c r="C17" s="50"/>
      <c r="D17" s="43">
        <f>D13</f>
        <v>34690121</v>
      </c>
      <c r="E17" s="44"/>
      <c r="F17" s="36">
        <f>B17+D17</f>
        <v>43373199</v>
      </c>
      <c r="G17" s="6"/>
    </row>
    <row r="18" spans="1:257" ht="16.2" thickBot="1" x14ac:dyDescent="0.35">
      <c r="A18" s="51" t="s">
        <v>8</v>
      </c>
      <c r="B18" s="52">
        <f>B7+B10+B14</f>
        <v>30184996</v>
      </c>
      <c r="C18" s="53"/>
      <c r="D18" s="52">
        <f>D7+D10+D14</f>
        <v>37497070</v>
      </c>
      <c r="E18" s="54"/>
      <c r="F18" s="55">
        <f>B18+D18</f>
        <v>67682066</v>
      </c>
      <c r="G18" s="6"/>
      <c r="H18" s="9"/>
    </row>
    <row r="19" spans="1:257" ht="15.6" x14ac:dyDescent="0.3">
      <c r="A19" s="22"/>
      <c r="B19" s="22"/>
      <c r="C19" s="56"/>
      <c r="D19" s="22"/>
      <c r="E19" s="22"/>
      <c r="F19" s="22"/>
    </row>
    <row r="20" spans="1:257" s="2" customFormat="1" ht="24" customHeight="1" x14ac:dyDescent="0.25">
      <c r="A20" s="57" t="s">
        <v>13</v>
      </c>
      <c r="B20" s="58"/>
      <c r="C20" s="58"/>
      <c r="D20" s="58"/>
      <c r="E20" s="58"/>
      <c r="F20" s="58"/>
      <c r="G20" s="11"/>
    </row>
    <row r="21" spans="1:257" s="2" customFormat="1" ht="13.5" customHeight="1" x14ac:dyDescent="0.25">
      <c r="A21" s="12"/>
      <c r="B21" s="12"/>
      <c r="C21" s="12"/>
      <c r="D21" s="13"/>
      <c r="E21" s="14"/>
      <c r="F21" s="13"/>
      <c r="G21" s="15"/>
      <c r="H21" s="16"/>
    </row>
    <row r="22" spans="1:257" s="2" customFormat="1" x14ac:dyDescent="0.25">
      <c r="A22" s="17"/>
      <c r="B22" s="17"/>
      <c r="C22" s="17"/>
      <c r="D22" s="17"/>
      <c r="E22" s="9"/>
      <c r="F22" s="18"/>
      <c r="G22" s="19"/>
    </row>
    <row r="23" spans="1:257" x14ac:dyDescent="0.25">
      <c r="F23" s="18"/>
    </row>
    <row r="24" spans="1:257" x14ac:dyDescent="0.25">
      <c r="F24" s="20"/>
    </row>
    <row r="25" spans="1:257" x14ac:dyDescent="0.25">
      <c r="G25" s="2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pans="1:257" x14ac:dyDescent="0.25">
      <c r="G26" s="2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pans="1:257" x14ac:dyDescent="0.25">
      <c r="G27" s="2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pans="1:257" x14ac:dyDescent="0.25">
      <c r="G28" s="2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pans="1:257" x14ac:dyDescent="0.25">
      <c r="G29" s="2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pans="1:257" x14ac:dyDescent="0.25">
      <c r="G30" s="2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pans="1:257" x14ac:dyDescent="0.25">
      <c r="G31" s="2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pans="1:257" x14ac:dyDescent="0.25">
      <c r="G32" s="2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spans="7:257" x14ac:dyDescent="0.25">
      <c r="G33" s="2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spans="7:257" x14ac:dyDescent="0.25">
      <c r="G34" s="2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</row>
    <row r="35" spans="7:257" x14ac:dyDescent="0.25">
      <c r="G35" s="2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</row>
    <row r="36" spans="7:257" s="2" customFormat="1" x14ac:dyDescent="0.25"/>
    <row r="37" spans="7:257" s="2" customFormat="1" x14ac:dyDescent="0.25"/>
    <row r="38" spans="7:257" s="2" customFormat="1" x14ac:dyDescent="0.25"/>
    <row r="39" spans="7:257" s="2" customFormat="1" x14ac:dyDescent="0.25"/>
    <row r="40" spans="7:257" s="2" customFormat="1" x14ac:dyDescent="0.25"/>
    <row r="41" spans="7:257" x14ac:dyDescent="0.25">
      <c r="G41" s="2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</row>
    <row r="42" spans="7:257" x14ac:dyDescent="0.25">
      <c r="G42" s="2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</row>
    <row r="43" spans="7:257" x14ac:dyDescent="0.25">
      <c r="G43" s="2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</row>
    <row r="44" spans="7:257" x14ac:dyDescent="0.25">
      <c r="G44" s="2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</row>
    <row r="45" spans="7:257" x14ac:dyDescent="0.25">
      <c r="G45" s="2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</row>
    <row r="46" spans="7:257" s="2" customFormat="1" x14ac:dyDescent="0.25"/>
    <row r="47" spans="7:257" s="2" customFormat="1" x14ac:dyDescent="0.25"/>
    <row r="48" spans="7:257" s="2" customFormat="1" x14ac:dyDescent="0.25"/>
    <row r="49" spans="7:257" s="2" customFormat="1" x14ac:dyDescent="0.25"/>
    <row r="50" spans="7:257" s="2" customFormat="1" x14ac:dyDescent="0.25"/>
    <row r="51" spans="7:257" x14ac:dyDescent="0.25">
      <c r="G51" s="2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</row>
    <row r="52" spans="7:257" s="2" customFormat="1" x14ac:dyDescent="0.25"/>
    <row r="53" spans="7:257" s="2" customFormat="1" x14ac:dyDescent="0.25"/>
    <row r="54" spans="7:257" s="2" customFormat="1" x14ac:dyDescent="0.25"/>
    <row r="55" spans="7:257" s="2" customFormat="1" x14ac:dyDescent="0.25"/>
    <row r="56" spans="7:257" s="2" customFormat="1" x14ac:dyDescent="0.25"/>
    <row r="57" spans="7:257" s="2" customFormat="1" x14ac:dyDescent="0.25"/>
    <row r="58" spans="7:257" x14ac:dyDescent="0.25">
      <c r="G58" s="2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</row>
    <row r="59" spans="7:257" x14ac:dyDescent="0.25">
      <c r="G59" s="2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</row>
    <row r="60" spans="7:257" x14ac:dyDescent="0.25">
      <c r="G60" s="2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</row>
    <row r="61" spans="7:257" x14ac:dyDescent="0.25">
      <c r="G61" s="2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</row>
    <row r="62" spans="7:257" x14ac:dyDescent="0.25">
      <c r="G62" s="2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</row>
    <row r="63" spans="7:257" x14ac:dyDescent="0.25">
      <c r="G63" s="2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</row>
    <row r="64" spans="7:257" ht="15" customHeight="1" x14ac:dyDescent="0.25">
      <c r="G64" s="2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</row>
    <row r="65" spans="7:257" x14ac:dyDescent="0.25">
      <c r="G65" s="2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</row>
    <row r="66" spans="7:257" x14ac:dyDescent="0.25">
      <c r="G66" s="2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</row>
    <row r="67" spans="7:257" x14ac:dyDescent="0.25">
      <c r="G67" s="2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</row>
    <row r="68" spans="7:257" x14ac:dyDescent="0.25">
      <c r="G68" s="2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</row>
    <row r="69" spans="7:257" x14ac:dyDescent="0.25">
      <c r="G69" s="2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</row>
    <row r="70" spans="7:257" x14ac:dyDescent="0.25">
      <c r="G70" s="2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</row>
    <row r="71" spans="7:257" x14ac:dyDescent="0.25">
      <c r="G71" s="2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</row>
    <row r="72" spans="7:257" x14ac:dyDescent="0.25">
      <c r="G72" s="2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</row>
    <row r="73" spans="7:257" x14ac:dyDescent="0.25">
      <c r="G73" s="2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</row>
    <row r="74" spans="7:257" x14ac:dyDescent="0.25">
      <c r="G74" s="2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</row>
    <row r="75" spans="7:257" x14ac:dyDescent="0.25">
      <c r="G75" s="2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</row>
    <row r="76" spans="7:257" x14ac:dyDescent="0.25">
      <c r="G76" s="2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</row>
    <row r="77" spans="7:257" x14ac:dyDescent="0.25">
      <c r="G77" s="2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</row>
    <row r="78" spans="7:257" x14ac:dyDescent="0.25">
      <c r="G78" s="2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</row>
    <row r="79" spans="7:257" x14ac:dyDescent="0.25">
      <c r="G79" s="2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</row>
    <row r="80" spans="7:257" x14ac:dyDescent="0.25">
      <c r="G80" s="2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</row>
    <row r="81" spans="7:257" x14ac:dyDescent="0.25">
      <c r="G81" s="2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</row>
    <row r="82" spans="7:257" x14ac:dyDescent="0.25">
      <c r="G82" s="2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</row>
    <row r="83" spans="7:257" x14ac:dyDescent="0.25">
      <c r="G83" s="2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</row>
    <row r="84" spans="7:257" x14ac:dyDescent="0.25">
      <c r="G84" s="2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</row>
    <row r="85" spans="7:257" x14ac:dyDescent="0.25">
      <c r="G85" s="2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</row>
    <row r="86" spans="7:257" x14ac:dyDescent="0.25">
      <c r="G86" s="2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</row>
    <row r="87" spans="7:257" x14ac:dyDescent="0.25">
      <c r="G87" s="2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</row>
    <row r="88" spans="7:257" x14ac:dyDescent="0.25">
      <c r="G88" s="2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</row>
    <row r="89" spans="7:257" x14ac:dyDescent="0.25">
      <c r="G89" s="2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</row>
    <row r="90" spans="7:257" x14ac:dyDescent="0.25">
      <c r="G90" s="2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</row>
    <row r="91" spans="7:257" x14ac:dyDescent="0.25">
      <c r="G91" s="2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</row>
    <row r="92" spans="7:257" x14ac:dyDescent="0.25">
      <c r="G92" s="2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</row>
    <row r="93" spans="7:257" x14ac:dyDescent="0.25">
      <c r="G93" s="2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</row>
    <row r="94" spans="7:257" x14ac:dyDescent="0.25">
      <c r="G94" s="2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</row>
    <row r="95" spans="7:257" x14ac:dyDescent="0.25">
      <c r="G95" s="2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</row>
    <row r="96" spans="7:257" x14ac:dyDescent="0.25">
      <c r="G96" s="2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</row>
    <row r="97" spans="7:257" x14ac:dyDescent="0.25">
      <c r="G97" s="2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</row>
    <row r="98" spans="7:257" x14ac:dyDescent="0.25">
      <c r="G98" s="2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</row>
    <row r="99" spans="7:257" x14ac:dyDescent="0.25">
      <c r="G99" s="2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</row>
    <row r="100" spans="7:257" x14ac:dyDescent="0.25">
      <c r="G100" s="2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</row>
    <row r="101" spans="7:257" x14ac:dyDescent="0.25">
      <c r="G101" s="2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</row>
    <row r="102" spans="7:257" x14ac:dyDescent="0.25">
      <c r="G102" s="2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</row>
    <row r="103" spans="7:257" x14ac:dyDescent="0.25">
      <c r="G103" s="2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</row>
    <row r="104" spans="7:257" x14ac:dyDescent="0.25">
      <c r="G104" s="2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</row>
    <row r="105" spans="7:257" x14ac:dyDescent="0.25">
      <c r="G105" s="2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</row>
    <row r="106" spans="7:257" x14ac:dyDescent="0.25">
      <c r="G106" s="2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</row>
    <row r="107" spans="7:257" x14ac:dyDescent="0.25">
      <c r="G107" s="2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</row>
    <row r="108" spans="7:257" x14ac:dyDescent="0.25">
      <c r="G108" s="2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</row>
    <row r="109" spans="7:257" x14ac:dyDescent="0.25">
      <c r="G109" s="2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</row>
    <row r="110" spans="7:257" x14ac:dyDescent="0.25">
      <c r="G110" s="2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</row>
  </sheetData>
  <mergeCells count="1">
    <mergeCell ref="A20:F20"/>
  </mergeCells>
  <pageMargins left="0.7" right="0.7" top="0.75" bottom="0.75" header="0.3" footer="0.3"/>
  <pageSetup orientation="landscape" r:id="rId1"/>
  <headerFooter>
    <oddHeader xml:space="preserve">&amp;RAttachment 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5689A203CDA4CB3B5AF18CCC83AA0" ma:contentTypeVersion="33" ma:contentTypeDescription="Create a new document." ma:contentTypeScope="" ma:versionID="069a1b77206900f473d41a7f81b3e57a">
  <xsd:schema xmlns:xsd="http://www.w3.org/2001/XMLSchema" xmlns:xs="http://www.w3.org/2001/XMLSchema" xmlns:p="http://schemas.microsoft.com/office/2006/metadata/properties" xmlns:ns3="87723afd-882f-4d2a-a77d-9bd4bb59c539" targetNamespace="http://schemas.microsoft.com/office/2006/metadata/properties" ma:root="true" ma:fieldsID="60914711d1cedda0de1762b85ec8b676" ns3:_="">
    <xsd:import namespace="87723afd-882f-4d2a-a77d-9bd4bb59c53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23afd-882f-4d2a-a77d-9bd4bb59c53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2F01F-FC5E-4FF9-ACCF-15C96FFFF559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87723afd-882f-4d2a-a77d-9bd4bb59c5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DF3670-2309-4B27-9C6C-DA5947738A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E713E3-BFCC-4A37-94D4-1210B99BB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723afd-882f-4d2a-a77d-9bd4bb59c5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 22-23 Funding Chart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Gillihan, Corey@EDD</dc:creator>
  <cp:lastModifiedBy>Richardson, Jeffrey@EDD</cp:lastModifiedBy>
  <cp:lastPrinted>2023-05-17T21:45:48Z</cp:lastPrinted>
  <dcterms:created xsi:type="dcterms:W3CDTF">2020-04-23T18:36:08Z</dcterms:created>
  <dcterms:modified xsi:type="dcterms:W3CDTF">2023-05-18T20:31:24Z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0x010100BE75689A203CDA4CB3B5AF18CCC83AA0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